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780" windowHeight="11895"/>
  </bookViews>
  <sheets>
    <sheet name="Turnierplan" sheetId="1" r:id="rId1"/>
    <sheet name="Spielplan" sheetId="2" r:id="rId2"/>
    <sheet name="Anleitung" sheetId="3" r:id="rId3"/>
    <sheet name="__Goal_Metadata" sheetId="4" state="veryHidden" r:id="rId4"/>
  </sheets>
  <definedNames>
    <definedName name="_KAW999929" hidden="1">__Goal_Metadata!$B$2</definedName>
    <definedName name="_KAW999934" hidden="1">__Goal_Metadata!$B$1</definedName>
  </definedNames>
  <calcPr calcId="125725"/>
</workbook>
</file>

<file path=xl/calcChain.xml><?xml version="1.0" encoding="utf-8"?>
<calcChain xmlns="http://schemas.openxmlformats.org/spreadsheetml/2006/main">
  <c r="BV14" i="1"/>
  <c r="BV12"/>
  <c r="BV10"/>
  <c r="BV8"/>
  <c r="BV6"/>
  <c r="BV4"/>
  <c r="BR14"/>
  <c r="BR12"/>
  <c r="BR10"/>
  <c r="BR8"/>
  <c r="BR6"/>
  <c r="BR4"/>
  <c r="BP8"/>
  <c r="BP6"/>
  <c r="BP4"/>
  <c r="BP10"/>
  <c r="AM6" i="2" l="1"/>
  <c r="AR44"/>
  <c r="AP44"/>
  <c r="AR42"/>
  <c r="AP42"/>
  <c r="AR40"/>
  <c r="AP40"/>
  <c r="AO38"/>
  <c r="AR36"/>
  <c r="AP36"/>
  <c r="AR34"/>
  <c r="AP34"/>
  <c r="AR32"/>
  <c r="AP32"/>
  <c r="AO30"/>
  <c r="AR28"/>
  <c r="AP28"/>
  <c r="AR26"/>
  <c r="AP26"/>
  <c r="AR24"/>
  <c r="AP24"/>
  <c r="AO22"/>
  <c r="AR20"/>
  <c r="AP20"/>
  <c r="AR18"/>
  <c r="AP18"/>
  <c r="AR16"/>
  <c r="AP16"/>
  <c r="AO14"/>
  <c r="AR12"/>
  <c r="AP12"/>
  <c r="AR10"/>
  <c r="AP10"/>
  <c r="AR8"/>
  <c r="AP8"/>
  <c r="AO6"/>
  <c r="F38"/>
  <c r="F30"/>
  <c r="F22"/>
  <c r="F14"/>
  <c r="F6"/>
  <c r="I44"/>
  <c r="G44"/>
  <c r="I42"/>
  <c r="G42"/>
  <c r="I40"/>
  <c r="G40"/>
  <c r="I36"/>
  <c r="G36"/>
  <c r="I34"/>
  <c r="G34"/>
  <c r="I32"/>
  <c r="G32"/>
  <c r="I28"/>
  <c r="G28"/>
  <c r="I26"/>
  <c r="G26"/>
  <c r="I24"/>
  <c r="G24"/>
  <c r="I20"/>
  <c r="G20"/>
  <c r="I18"/>
  <c r="G18"/>
  <c r="I16"/>
  <c r="G16"/>
  <c r="I12"/>
  <c r="G12"/>
  <c r="I10"/>
  <c r="G10"/>
  <c r="I8"/>
  <c r="G8"/>
  <c r="AM2" l="1"/>
  <c r="AM16"/>
  <c r="AM14"/>
  <c r="AM12"/>
  <c r="AM10"/>
  <c r="AM8"/>
  <c r="BT14" i="1"/>
  <c r="BO14" s="1"/>
  <c r="BT12"/>
  <c r="BO12" s="1"/>
  <c r="BT10"/>
  <c r="BO10" s="1"/>
  <c r="BT8"/>
  <c r="BO8" s="1"/>
  <c r="BT6"/>
  <c r="BO6" s="1"/>
  <c r="BT4"/>
  <c r="BO4" s="1"/>
  <c r="BP14"/>
  <c r="BP12"/>
  <c r="BZ74"/>
  <c r="BZ72"/>
  <c r="BZ70"/>
  <c r="BZ68"/>
  <c r="BZ66"/>
  <c r="BZ64"/>
  <c r="BZ62"/>
  <c r="BZ60"/>
  <c r="CA60"/>
  <c r="CA62"/>
  <c r="CA64"/>
  <c r="CA66"/>
  <c r="CA68"/>
  <c r="CA70"/>
  <c r="CA72"/>
  <c r="CA74"/>
  <c r="BY60"/>
  <c r="BY62"/>
  <c r="BY64"/>
  <c r="BY66"/>
  <c r="BY68"/>
  <c r="BY70"/>
  <c r="BY72"/>
  <c r="BY74"/>
  <c r="BX74"/>
  <c r="BX72"/>
  <c r="BX70"/>
  <c r="BX68"/>
  <c r="BX66"/>
  <c r="BX64"/>
  <c r="BX62"/>
  <c r="BX60"/>
  <c r="BX58"/>
  <c r="C12"/>
  <c r="AG6"/>
  <c r="AI6"/>
  <c r="AG8"/>
  <c r="AI8"/>
  <c r="AG10"/>
  <c r="AI10"/>
  <c r="AG12"/>
  <c r="AI12"/>
  <c r="AG14"/>
  <c r="AI14"/>
  <c r="AG16"/>
  <c r="AI16"/>
  <c r="AG18"/>
  <c r="AI18"/>
  <c r="AG20"/>
  <c r="AI20"/>
  <c r="AG22"/>
  <c r="AI22"/>
  <c r="AG24"/>
  <c r="AI24"/>
  <c r="AG26"/>
  <c r="AI26"/>
  <c r="AG28"/>
  <c r="AI28"/>
  <c r="AG30"/>
  <c r="AI30"/>
  <c r="AG32"/>
  <c r="AI32"/>
  <c r="Q6"/>
  <c r="S6"/>
  <c r="Q8"/>
  <c r="S8"/>
  <c r="Q10"/>
  <c r="S10"/>
  <c r="Q12"/>
  <c r="S12"/>
  <c r="Q14"/>
  <c r="S14"/>
  <c r="Q16"/>
  <c r="S16"/>
  <c r="Q18"/>
  <c r="S18"/>
  <c r="Q20"/>
  <c r="S20"/>
  <c r="Q22"/>
  <c r="S22"/>
  <c r="Q24"/>
  <c r="S24"/>
  <c r="Q26"/>
  <c r="S26"/>
  <c r="Q28"/>
  <c r="S28"/>
  <c r="Q30"/>
  <c r="S30"/>
  <c r="Q32"/>
  <c r="S32"/>
  <c r="AI4"/>
  <c r="AG4"/>
  <c r="S4"/>
  <c r="Q4"/>
  <c r="C7"/>
  <c r="W22" s="1"/>
  <c r="C9"/>
  <c r="E24" s="1"/>
  <c r="C11"/>
  <c r="C10"/>
  <c r="C8"/>
  <c r="BL12" s="1"/>
  <c r="C6"/>
  <c r="E8" s="1"/>
  <c r="C5"/>
  <c r="W26" s="1"/>
  <c r="C4"/>
  <c r="W16" s="1"/>
  <c r="BY6"/>
  <c r="BZ6"/>
  <c r="CA6"/>
  <c r="BY8"/>
  <c r="BZ8"/>
  <c r="CA8"/>
  <c r="BY10"/>
  <c r="BZ10"/>
  <c r="CA10"/>
  <c r="BY12"/>
  <c r="BZ12"/>
  <c r="CA12"/>
  <c r="BY14"/>
  <c r="BZ14"/>
  <c r="CA14"/>
  <c r="BY16"/>
  <c r="BZ16"/>
  <c r="CA16"/>
  <c r="BY18"/>
  <c r="BZ18"/>
  <c r="CA18"/>
  <c r="BY20"/>
  <c r="BZ20"/>
  <c r="CA20"/>
  <c r="BY22"/>
  <c r="BZ22"/>
  <c r="CA22"/>
  <c r="BY24"/>
  <c r="BZ24"/>
  <c r="CA24"/>
  <c r="BY26"/>
  <c r="BZ26"/>
  <c r="CA26"/>
  <c r="BY28"/>
  <c r="BZ28"/>
  <c r="CA28"/>
  <c r="BY30"/>
  <c r="BZ30"/>
  <c r="CA30"/>
  <c r="BY32"/>
  <c r="BZ32"/>
  <c r="CA32"/>
  <c r="BY34"/>
  <c r="BZ34"/>
  <c r="CA34"/>
  <c r="BY36"/>
  <c r="BZ36"/>
  <c r="CA36"/>
  <c r="BY38"/>
  <c r="BZ38"/>
  <c r="CA38"/>
  <c r="BY40"/>
  <c r="BZ40"/>
  <c r="CA40"/>
  <c r="BY42"/>
  <c r="BZ42"/>
  <c r="CA42"/>
  <c r="BY44"/>
  <c r="BZ44"/>
  <c r="CA44"/>
  <c r="BY46"/>
  <c r="BZ46"/>
  <c r="CA46"/>
  <c r="BY48"/>
  <c r="BZ48"/>
  <c r="CA48"/>
  <c r="BY50"/>
  <c r="BZ50"/>
  <c r="CA50"/>
  <c r="BY52"/>
  <c r="BZ52"/>
  <c r="CA52"/>
  <c r="BY54"/>
  <c r="BZ54"/>
  <c r="CA54"/>
  <c r="BY56"/>
  <c r="BZ56"/>
  <c r="CA56"/>
  <c r="BY58"/>
  <c r="BZ58"/>
  <c r="CA58"/>
  <c r="CA4"/>
  <c r="BZ4"/>
  <c r="BY4"/>
  <c r="BX6"/>
  <c r="BX8"/>
  <c r="BX10"/>
  <c r="BX12"/>
  <c r="BX14"/>
  <c r="BX16"/>
  <c r="BX18"/>
  <c r="BX20"/>
  <c r="BX22"/>
  <c r="BX24"/>
  <c r="BX26"/>
  <c r="BX28"/>
  <c r="BX30"/>
  <c r="BX32"/>
  <c r="BX34"/>
  <c r="BX36"/>
  <c r="BX38"/>
  <c r="BX40"/>
  <c r="BX42"/>
  <c r="BX44"/>
  <c r="BX46"/>
  <c r="BX48"/>
  <c r="BX50"/>
  <c r="BX52"/>
  <c r="BX54"/>
  <c r="BX56"/>
  <c r="BX4"/>
  <c r="BN6" l="1"/>
  <c r="BM6" s="1"/>
  <c r="BN4"/>
  <c r="BM4" s="1"/>
  <c r="BN14"/>
  <c r="BM14" s="1"/>
  <c r="G30"/>
  <c r="U28"/>
  <c r="U22"/>
  <c r="G32"/>
  <c r="E18"/>
  <c r="U18"/>
  <c r="W32"/>
  <c r="U20"/>
  <c r="BS14"/>
  <c r="BS12"/>
  <c r="BN12"/>
  <c r="BM12" s="1"/>
  <c r="BN10"/>
  <c r="BM10" s="1"/>
  <c r="BS10"/>
  <c r="BN8"/>
  <c r="BM8" s="1"/>
  <c r="BS8"/>
  <c r="BS6"/>
  <c r="E22"/>
  <c r="E20"/>
  <c r="U16"/>
  <c r="E6"/>
  <c r="G28"/>
  <c r="W28"/>
  <c r="W14"/>
  <c r="U30"/>
  <c r="E16"/>
  <c r="W30"/>
  <c r="G22"/>
  <c r="E10"/>
  <c r="BL10"/>
  <c r="U10"/>
  <c r="U12"/>
  <c r="E12"/>
  <c r="U14"/>
  <c r="E14"/>
  <c r="BL8"/>
  <c r="G20"/>
  <c r="U8"/>
  <c r="W20"/>
  <c r="U6"/>
  <c r="G14"/>
  <c r="BS4"/>
  <c r="E30"/>
  <c r="BL14"/>
  <c r="E32"/>
  <c r="E26"/>
  <c r="U24"/>
  <c r="E28"/>
  <c r="U32"/>
  <c r="U26"/>
  <c r="G12"/>
  <c r="G4"/>
  <c r="G18"/>
  <c r="W18"/>
  <c r="BL6"/>
  <c r="G26"/>
  <c r="W4"/>
  <c r="W12"/>
  <c r="W8"/>
  <c r="G8"/>
  <c r="U4"/>
  <c r="W6"/>
  <c r="G24"/>
  <c r="G6"/>
  <c r="BL4"/>
  <c r="G10"/>
  <c r="E4"/>
  <c r="G16"/>
  <c r="W24"/>
  <c r="W10"/>
  <c r="BA4" l="1"/>
  <c r="BA6"/>
  <c r="BA8"/>
  <c r="BA12"/>
  <c r="BA14"/>
  <c r="BA10"/>
  <c r="AM12" s="1"/>
  <c r="BF4" l="1"/>
  <c r="AO6" s="1"/>
  <c r="BH4"/>
  <c r="AU6" s="1"/>
  <c r="AZ4"/>
  <c r="BD4"/>
  <c r="AS6" s="1"/>
  <c r="BJ4"/>
  <c r="AW6" s="1"/>
  <c r="BB4"/>
  <c r="AQ6" s="1"/>
  <c r="BH8"/>
  <c r="AU10" s="1"/>
  <c r="BD8"/>
  <c r="AS10" s="1"/>
  <c r="BJ8"/>
  <c r="AW10" s="1"/>
  <c r="BB8"/>
  <c r="AQ10" s="1"/>
  <c r="BF8"/>
  <c r="AO10" s="1"/>
  <c r="AZ8"/>
  <c r="BJ14"/>
  <c r="AW16" s="1"/>
  <c r="BB14"/>
  <c r="AQ16" s="1"/>
  <c r="BH14"/>
  <c r="AU16" s="1"/>
  <c r="BF14"/>
  <c r="AO16" s="1"/>
  <c r="AZ14"/>
  <c r="BD14"/>
  <c r="AS16" s="1"/>
  <c r="BJ12"/>
  <c r="AW14" s="1"/>
  <c r="BB12"/>
  <c r="AQ14" s="1"/>
  <c r="BF12"/>
  <c r="AO14" s="1"/>
  <c r="AZ12"/>
  <c r="BD12"/>
  <c r="AS14" s="1"/>
  <c r="BH12"/>
  <c r="AU14" s="1"/>
  <c r="BF6"/>
  <c r="AO8" s="1"/>
  <c r="AZ6"/>
  <c r="BD6"/>
  <c r="AS8" s="1"/>
  <c r="BJ6"/>
  <c r="AW8" s="1"/>
  <c r="BB6"/>
  <c r="AQ8" s="1"/>
  <c r="BH6"/>
  <c r="AU8" s="1"/>
  <c r="BH10"/>
  <c r="AU12" s="1"/>
  <c r="BF10"/>
  <c r="AO12" s="1"/>
  <c r="AZ10"/>
  <c r="BD10"/>
  <c r="AS12" s="1"/>
  <c r="BJ10"/>
  <c r="AW12" s="1"/>
  <c r="BB10"/>
  <c r="AQ12" s="1"/>
  <c r="AM10"/>
  <c r="AM8"/>
  <c r="AM6"/>
  <c r="AM16"/>
  <c r="AM14"/>
  <c r="AL14" l="1"/>
  <c r="AL16"/>
  <c r="AL10"/>
  <c r="AL12"/>
  <c r="AL6"/>
  <c r="AL8"/>
</calcChain>
</file>

<file path=xl/sharedStrings.xml><?xml version="1.0" encoding="utf-8"?>
<sst xmlns="http://schemas.openxmlformats.org/spreadsheetml/2006/main" count="320" uniqueCount="70">
  <si>
    <t>:</t>
  </si>
  <si>
    <t>Rangliste</t>
  </si>
  <si>
    <t>Torverhältnis</t>
  </si>
  <si>
    <t>Punkte</t>
  </si>
  <si>
    <t>1.</t>
  </si>
  <si>
    <t>2.</t>
  </si>
  <si>
    <t>4.</t>
  </si>
  <si>
    <t>5.</t>
  </si>
  <si>
    <t>6.</t>
  </si>
  <si>
    <t>7.</t>
  </si>
  <si>
    <t>_KAW999934</t>
  </si>
  <si>
    <t>J</t>
  </si>
  <si>
    <t>_KAW999929</t>
  </si>
  <si>
    <t>d2fab444-4676-4d82-965a-f723af210f58</t>
  </si>
  <si>
    <t>8.</t>
  </si>
  <si>
    <t>Sätze</t>
  </si>
  <si>
    <t>Satzverhältnis</t>
  </si>
  <si>
    <t>Tore</t>
  </si>
  <si>
    <t>Spielzähler</t>
  </si>
  <si>
    <t>Spiele</t>
  </si>
  <si>
    <t>3.</t>
  </si>
  <si>
    <t>Mannschaften</t>
  </si>
  <si>
    <t xml:space="preserve">                      Hinrunde</t>
  </si>
  <si>
    <t xml:space="preserve">                     Rückrunde</t>
  </si>
  <si>
    <t xml:space="preserve">          Punkte</t>
  </si>
  <si>
    <t>9.</t>
  </si>
  <si>
    <t>Urheber: Dirk Rolof, Fuhrberger Landstraße 125, 29225 Celle</t>
  </si>
  <si>
    <t>Hinrunde</t>
  </si>
  <si>
    <t>Nr.:</t>
  </si>
  <si>
    <t>10.</t>
  </si>
  <si>
    <t>11.</t>
  </si>
  <si>
    <t>12.</t>
  </si>
  <si>
    <t>13.</t>
  </si>
  <si>
    <t>14.</t>
  </si>
  <si>
    <t>15.</t>
  </si>
  <si>
    <t>DATEI EXEMPLAR Nr.: für</t>
  </si>
  <si>
    <t>Rückrunde</t>
  </si>
  <si>
    <t>Begegnungen</t>
  </si>
  <si>
    <t>Eintrag Mannschaftsnr.</t>
  </si>
  <si>
    <t>Turnierplan:</t>
  </si>
  <si>
    <t>Datei erstellt selbständig alle Ergebnisse</t>
  </si>
  <si>
    <t>Spielplan:</t>
  </si>
  <si>
    <t>Eintragungen der Mannschaften, Sätze und Tore in den jeweiligen Bereichen</t>
  </si>
  <si>
    <t>Ergebnisse und Tabelle</t>
  </si>
  <si>
    <t>Bei der Planung des Turniers können die  Spiele nach Bedarf und Spannung von der Turnierleitung frei eingetragen werden</t>
  </si>
  <si>
    <t>Eintragungen der Mannschaftsnummern unter "Eintrag Mannschaftsnr."</t>
  </si>
  <si>
    <t>Eintragungen der Mannschaften unter "Mannschaften"</t>
  </si>
  <si>
    <t>Diese Seite ist nur zur Planung vorgesehen. Endergebnisse bitte in Turnierplan eintragen</t>
  </si>
  <si>
    <t>Oberhalb des Feldes "Hinrunde" den Namen des Turnieres eintragen. (Feldnummer: D2)</t>
  </si>
  <si>
    <t>Kicker 6</t>
  </si>
  <si>
    <t>Torverhältnisfaktor</t>
  </si>
  <si>
    <t>LH Kicker 1</t>
  </si>
  <si>
    <t>LH Kicker 2</t>
  </si>
  <si>
    <t>Die Öffies</t>
  </si>
  <si>
    <t>CF Kicker</t>
  </si>
  <si>
    <t>Die Stricher</t>
  </si>
  <si>
    <t>KMA Kicker</t>
  </si>
  <si>
    <t>LH kicker 1</t>
  </si>
  <si>
    <t>CF Kikcer</t>
  </si>
  <si>
    <t>KMA Kikcer</t>
  </si>
  <si>
    <t>1.Spieltag: 03.03.2014-23.03.2014</t>
  </si>
  <si>
    <t>2.Spieltag: 24.03.2014-13.04.2014</t>
  </si>
  <si>
    <t>3.Spieltag: 14.04.2014-04.05.2014</t>
  </si>
  <si>
    <t>4.Spieltag: 26.05.2014-15.06.2014</t>
  </si>
  <si>
    <t>5.Spieltag: 16.06.2014-06.07.2014</t>
  </si>
  <si>
    <t>6.Spieltag: 08.09.2014-28.09.2014</t>
  </si>
  <si>
    <t>7.Spieltag: 29.09.2014-19.10.2014</t>
  </si>
  <si>
    <t>8.Spieltag: 20.10.2014-09.11.2014</t>
  </si>
  <si>
    <t>9.Spieltag: 10.11.2014-30.11.2014</t>
  </si>
  <si>
    <t>10.Spieltag: 26.01.2015-08.02.2015</t>
  </si>
</sst>
</file>

<file path=xl/styles.xml><?xml version="1.0" encoding="utf-8"?>
<styleSheet xmlns="http://schemas.openxmlformats.org/spreadsheetml/2006/main">
  <numFmts count="1">
    <numFmt numFmtId="164" formatCode="0.000000"/>
  </numFmts>
  <fonts count="20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6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rgb="FFFF0000"/>
      <name val="Calibri"/>
      <family val="2"/>
      <scheme val="minor"/>
    </font>
    <font>
      <sz val="6"/>
      <color theme="8" tint="-0.249977111117893"/>
      <name val="Calibri"/>
      <family val="2"/>
      <scheme val="minor"/>
    </font>
    <font>
      <b/>
      <sz val="6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7030A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" borderId="0" xfId="0" applyFill="1"/>
    <xf numFmtId="0" fontId="0" fillId="3" borderId="0" xfId="0" applyFill="1"/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1" fillId="1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0" xfId="0" applyFont="1" applyFill="1" applyBorder="1" applyAlignment="1">
      <alignment horizontal="center"/>
    </xf>
    <xf numFmtId="1" fontId="2" fillId="5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0" fontId="2" fillId="13" borderId="0" xfId="0" applyFont="1" applyFill="1" applyAlignment="1">
      <alignment horizontal="center"/>
    </xf>
    <xf numFmtId="0" fontId="2" fillId="13" borderId="0" xfId="0" applyFont="1" applyFill="1" applyBorder="1" applyAlignment="1">
      <alignment horizontal="center"/>
    </xf>
    <xf numFmtId="1" fontId="2" fillId="13" borderId="0" xfId="0" applyNumberFormat="1" applyFont="1" applyFill="1" applyBorder="1" applyAlignment="1">
      <alignment horizontal="center"/>
    </xf>
    <xf numFmtId="0" fontId="2" fillId="14" borderId="0" xfId="0" applyFont="1" applyFill="1" applyAlignment="1">
      <alignment horizontal="center"/>
    </xf>
    <xf numFmtId="0" fontId="2" fillId="14" borderId="0" xfId="0" applyFont="1" applyFill="1" applyBorder="1" applyAlignment="1">
      <alignment horizontal="center"/>
    </xf>
    <xf numFmtId="1" fontId="2" fillId="14" borderId="0" xfId="0" applyNumberFormat="1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/>
    <xf numFmtId="1" fontId="1" fillId="2" borderId="0" xfId="0" applyNumberFormat="1" applyFont="1" applyFill="1" applyAlignment="1">
      <alignment horizontal="center"/>
    </xf>
    <xf numFmtId="0" fontId="1" fillId="0" borderId="0" xfId="0" applyFont="1"/>
    <xf numFmtId="0" fontId="1" fillId="0" borderId="0" xfId="0" applyFont="1" applyFill="1"/>
    <xf numFmtId="0" fontId="1" fillId="15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/>
    <xf numFmtId="0" fontId="0" fillId="15" borderId="0" xfId="0" applyFill="1"/>
    <xf numFmtId="0" fontId="0" fillId="15" borderId="0" xfId="0" applyFill="1" applyAlignment="1">
      <alignment horizontal="center"/>
    </xf>
    <xf numFmtId="0" fontId="4" fillId="15" borderId="0" xfId="0" applyFont="1" applyFill="1" applyAlignment="1">
      <alignment horizontal="center"/>
    </xf>
    <xf numFmtId="0" fontId="2" fillId="15" borderId="0" xfId="0" applyFont="1" applyFill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1" fillId="15" borderId="0" xfId="0" applyFont="1" applyFill="1" applyAlignment="1">
      <alignment horizontal="center"/>
    </xf>
    <xf numFmtId="0" fontId="2" fillId="12" borderId="0" xfId="0" applyFont="1" applyFill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5" fillId="12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0" fillId="4" borderId="0" xfId="0" applyFill="1"/>
    <xf numFmtId="0" fontId="1" fillId="4" borderId="0" xfId="0" applyFont="1" applyFill="1"/>
    <xf numFmtId="0" fontId="2" fillId="12" borderId="0" xfId="0" applyFont="1" applyFill="1" applyAlignment="1" applyProtection="1">
      <alignment horizontal="center"/>
      <protection locked="0"/>
    </xf>
    <xf numFmtId="0" fontId="5" fillId="12" borderId="0" xfId="0" applyFont="1" applyFill="1" applyAlignment="1" applyProtection="1">
      <alignment horizontal="center"/>
      <protection locked="0"/>
    </xf>
    <xf numFmtId="0" fontId="6" fillId="12" borderId="0" xfId="0" applyFont="1" applyFill="1" applyAlignment="1" applyProtection="1">
      <alignment horizontal="center"/>
      <protection locked="0"/>
    </xf>
    <xf numFmtId="0" fontId="1" fillId="16" borderId="0" xfId="0" applyFont="1" applyFill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0" fillId="3" borderId="0" xfId="0" applyFill="1" applyAlignment="1">
      <alignment horizontal="left"/>
    </xf>
    <xf numFmtId="0" fontId="0" fillId="3" borderId="0" xfId="0" applyFill="1" applyAlignment="1" applyProtection="1">
      <alignment horizontal="center"/>
    </xf>
    <xf numFmtId="0" fontId="8" fillId="12" borderId="0" xfId="0" applyFont="1" applyFill="1" applyProtection="1">
      <protection locked="0"/>
    </xf>
    <xf numFmtId="0" fontId="0" fillId="12" borderId="0" xfId="0" applyFill="1" applyAlignment="1">
      <alignment horizontal="center"/>
    </xf>
    <xf numFmtId="0" fontId="0" fillId="12" borderId="0" xfId="0" applyFill="1" applyAlignment="1" applyProtection="1">
      <alignment horizontal="center"/>
    </xf>
    <xf numFmtId="0" fontId="8" fillId="12" borderId="0" xfId="0" applyFont="1" applyFill="1" applyProtection="1"/>
    <xf numFmtId="0" fontId="0" fillId="12" borderId="0" xfId="0" applyFill="1" applyAlignment="1" applyProtection="1">
      <alignment horizontal="left"/>
    </xf>
    <xf numFmtId="0" fontId="0" fillId="12" borderId="0" xfId="0" applyFill="1" applyProtection="1"/>
    <xf numFmtId="0" fontId="0" fillId="15" borderId="0" xfId="0" applyFill="1" applyAlignment="1" applyProtection="1">
      <alignment horizontal="center"/>
    </xf>
    <xf numFmtId="0" fontId="9" fillId="12" borderId="0" xfId="0" applyFont="1" applyFill="1" applyProtection="1"/>
    <xf numFmtId="0" fontId="10" fillId="2" borderId="0" xfId="0" applyFont="1" applyFill="1" applyProtection="1"/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horizontal="left"/>
    </xf>
    <xf numFmtId="0" fontId="11" fillId="2" borderId="0" xfId="0" applyFont="1" applyFill="1" applyAlignment="1" applyProtection="1">
      <alignment horizontal="center"/>
    </xf>
    <xf numFmtId="0" fontId="0" fillId="2" borderId="0" xfId="0" applyFill="1" applyProtection="1"/>
    <xf numFmtId="0" fontId="11" fillId="2" borderId="0" xfId="0" applyFont="1" applyFill="1" applyProtection="1"/>
    <xf numFmtId="0" fontId="11" fillId="2" borderId="0" xfId="0" applyFont="1" applyFill="1" applyAlignment="1" applyProtection="1">
      <alignment horizontal="left"/>
    </xf>
    <xf numFmtId="0" fontId="11" fillId="15" borderId="0" xfId="0" applyFont="1" applyFill="1" applyProtection="1"/>
    <xf numFmtId="49" fontId="12" fillId="12" borderId="0" xfId="0" applyNumberFormat="1" applyFont="1" applyFill="1" applyProtection="1"/>
    <xf numFmtId="49" fontId="13" fillId="12" borderId="1" xfId="0" applyNumberFormat="1" applyFont="1" applyFill="1" applyBorder="1" applyAlignment="1" applyProtection="1">
      <alignment horizontal="left"/>
      <protection locked="0"/>
    </xf>
    <xf numFmtId="0" fontId="12" fillId="12" borderId="2" xfId="0" applyFont="1" applyFill="1" applyBorder="1" applyAlignment="1" applyProtection="1">
      <alignment horizontal="left"/>
    </xf>
    <xf numFmtId="0" fontId="0" fillId="12" borderId="2" xfId="0" applyFill="1" applyBorder="1" applyProtection="1"/>
    <xf numFmtId="0" fontId="0" fillId="12" borderId="2" xfId="0" applyFill="1" applyBorder="1" applyAlignment="1" applyProtection="1">
      <alignment horizontal="left"/>
    </xf>
    <xf numFmtId="0" fontId="0" fillId="12" borderId="2" xfId="0" applyFill="1" applyBorder="1" applyAlignment="1" applyProtection="1">
      <alignment horizontal="center"/>
    </xf>
    <xf numFmtId="0" fontId="4" fillId="12" borderId="2" xfId="0" applyFont="1" applyFill="1" applyBorder="1" applyAlignment="1" applyProtection="1">
      <alignment horizontal="center"/>
    </xf>
    <xf numFmtId="0" fontId="4" fillId="12" borderId="2" xfId="0" applyFont="1" applyFill="1" applyBorder="1" applyAlignment="1" applyProtection="1">
      <alignment horizontal="left"/>
    </xf>
    <xf numFmtId="0" fontId="0" fillId="12" borderId="3" xfId="0" applyFill="1" applyBorder="1" applyAlignment="1" applyProtection="1">
      <alignment horizontal="center"/>
    </xf>
    <xf numFmtId="0" fontId="14" fillId="12" borderId="4" xfId="0" applyFont="1" applyFill="1" applyBorder="1" applyAlignment="1" applyProtection="1">
      <alignment horizontal="center"/>
    </xf>
    <xf numFmtId="0" fontId="4" fillId="12" borderId="5" xfId="0" applyFont="1" applyFill="1" applyBorder="1" applyProtection="1">
      <protection locked="0"/>
    </xf>
    <xf numFmtId="0" fontId="4" fillId="2" borderId="0" xfId="0" applyFont="1" applyFill="1" applyAlignment="1" applyProtection="1">
      <alignment horizontal="center"/>
    </xf>
    <xf numFmtId="0" fontId="14" fillId="0" borderId="6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12" borderId="0" xfId="0" applyFont="1" applyFill="1" applyBorder="1" applyProtection="1"/>
    <xf numFmtId="0" fontId="15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17" fillId="12" borderId="7" xfId="0" applyFont="1" applyFill="1" applyBorder="1" applyAlignment="1" applyProtection="1">
      <alignment horizontal="center"/>
    </xf>
    <xf numFmtId="0" fontId="4" fillId="12" borderId="0" xfId="0" applyFont="1" applyFill="1" applyAlignment="1" applyProtection="1">
      <alignment horizontal="center"/>
    </xf>
    <xf numFmtId="0" fontId="17" fillId="15" borderId="0" xfId="0" applyFont="1" applyFill="1" applyAlignment="1" applyProtection="1">
      <alignment horizontal="center"/>
    </xf>
    <xf numFmtId="0" fontId="14" fillId="12" borderId="0" xfId="0" applyFont="1" applyFill="1" applyAlignment="1" applyProtection="1">
      <alignment horizontal="center"/>
    </xf>
    <xf numFmtId="0" fontId="4" fillId="12" borderId="0" xfId="0" applyFont="1" applyFill="1" applyProtection="1"/>
    <xf numFmtId="0" fontId="14" fillId="12" borderId="6" xfId="0" applyFont="1" applyFill="1" applyBorder="1" applyAlignment="1" applyProtection="1">
      <alignment horizontal="center"/>
    </xf>
    <xf numFmtId="0" fontId="15" fillId="12" borderId="0" xfId="0" applyFont="1" applyFill="1" applyBorder="1" applyAlignment="1" applyProtection="1">
      <alignment horizontal="left"/>
    </xf>
    <xf numFmtId="0" fontId="17" fillId="12" borderId="0" xfId="0" applyFont="1" applyFill="1" applyBorder="1" applyAlignment="1" applyProtection="1">
      <alignment horizontal="left"/>
    </xf>
    <xf numFmtId="0" fontId="15" fillId="12" borderId="0" xfId="0" applyFont="1" applyFill="1" applyBorder="1" applyAlignment="1" applyProtection="1">
      <alignment horizontal="center"/>
    </xf>
    <xf numFmtId="0" fontId="17" fillId="1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/>
    </xf>
    <xf numFmtId="0" fontId="17" fillId="2" borderId="0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/>
      <protection locked="0"/>
    </xf>
    <xf numFmtId="0" fontId="4" fillId="12" borderId="0" xfId="0" applyFont="1" applyFill="1" applyBorder="1" applyAlignment="1" applyProtection="1">
      <alignment horizontal="center"/>
    </xf>
    <xf numFmtId="0" fontId="14" fillId="0" borderId="8" xfId="0" applyFont="1" applyFill="1" applyBorder="1" applyAlignment="1" applyProtection="1">
      <alignment horizontal="center"/>
    </xf>
    <xf numFmtId="0" fontId="4" fillId="12" borderId="9" xfId="0" applyFont="1" applyFill="1" applyBorder="1" applyProtection="1"/>
    <xf numFmtId="0" fontId="4" fillId="0" borderId="9" xfId="0" applyFont="1" applyFill="1" applyBorder="1" applyAlignment="1" applyProtection="1">
      <alignment horizontal="center"/>
    </xf>
    <xf numFmtId="0" fontId="15" fillId="2" borderId="9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17" fillId="2" borderId="9" xfId="0" applyFont="1" applyFill="1" applyBorder="1" applyAlignment="1" applyProtection="1">
      <alignment horizontal="center"/>
    </xf>
    <xf numFmtId="0" fontId="17" fillId="12" borderId="10" xfId="0" applyFont="1" applyFill="1" applyBorder="1" applyAlignment="1" applyProtection="1">
      <alignment horizontal="center"/>
    </xf>
    <xf numFmtId="0" fontId="15" fillId="12" borderId="0" xfId="0" applyFont="1" applyFill="1" applyAlignment="1" applyProtection="1">
      <alignment horizontal="center"/>
    </xf>
    <xf numFmtId="0" fontId="15" fillId="12" borderId="0" xfId="0" applyFont="1" applyFill="1" applyAlignment="1" applyProtection="1">
      <alignment horizontal="left"/>
    </xf>
    <xf numFmtId="0" fontId="17" fillId="12" borderId="0" xfId="0" applyFont="1" applyFill="1" applyAlignment="1" applyProtection="1">
      <alignment horizontal="left"/>
    </xf>
    <xf numFmtId="0" fontId="17" fillId="12" borderId="0" xfId="0" applyFont="1" applyFill="1" applyAlignment="1" applyProtection="1">
      <alignment horizontal="center"/>
    </xf>
    <xf numFmtId="0" fontId="4" fillId="12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4" fillId="3" borderId="0" xfId="0" applyFont="1" applyFill="1" applyAlignment="1" applyProtection="1">
      <alignment horizont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4" fillId="0" borderId="0" xfId="0" applyFont="1" applyFill="1" applyAlignment="1" applyProtection="1">
      <alignment horizontal="center"/>
    </xf>
    <xf numFmtId="49" fontId="4" fillId="0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/>
      <protection locked="0"/>
    </xf>
    <xf numFmtId="0" fontId="18" fillId="2" borderId="12" xfId="0" applyFon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0" fillId="2" borderId="13" xfId="0" applyFill="1" applyBorder="1"/>
    <xf numFmtId="0" fontId="0" fillId="2" borderId="13" xfId="0" applyFill="1" applyBorder="1" applyAlignment="1" applyProtection="1">
      <alignment horizontal="center"/>
    </xf>
    <xf numFmtId="0" fontId="0" fillId="2" borderId="14" xfId="0" applyFill="1" applyBorder="1" applyAlignment="1">
      <alignment horizontal="center"/>
    </xf>
    <xf numFmtId="0" fontId="11" fillId="0" borderId="0" xfId="0" applyFont="1" applyFill="1" applyProtection="1"/>
    <xf numFmtId="0" fontId="15" fillId="0" borderId="15" xfId="0" applyFont="1" applyFill="1" applyBorder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</xf>
    <xf numFmtId="0" fontId="4" fillId="12" borderId="5" xfId="0" applyFont="1" applyFill="1" applyBorder="1" applyAlignment="1" applyProtection="1">
      <alignment horizontal="left"/>
    </xf>
    <xf numFmtId="0" fontId="15" fillId="12" borderId="9" xfId="0" applyFont="1" applyFill="1" applyBorder="1" applyAlignment="1" applyProtection="1">
      <alignment horizontal="center"/>
    </xf>
    <xf numFmtId="0" fontId="15" fillId="0" borderId="16" xfId="0" applyFont="1" applyFill="1" applyBorder="1" applyAlignment="1" applyProtection="1">
      <alignment horizontal="center"/>
      <protection locked="0"/>
    </xf>
    <xf numFmtId="0" fontId="14" fillId="12" borderId="0" xfId="0" applyFont="1" applyFill="1" applyBorder="1" applyAlignment="1" applyProtection="1">
      <alignment horizontal="center"/>
    </xf>
    <xf numFmtId="0" fontId="15" fillId="12" borderId="0" xfId="0" applyFont="1" applyFill="1" applyBorder="1" applyAlignment="1" applyProtection="1">
      <alignment horizontal="center"/>
      <protection locked="0"/>
    </xf>
    <xf numFmtId="0" fontId="16" fillId="12" borderId="0" xfId="0" applyFont="1" applyFill="1" applyBorder="1" applyAlignment="1" applyProtection="1">
      <alignment horizontal="center"/>
    </xf>
    <xf numFmtId="0" fontId="4" fillId="12" borderId="0" xfId="0" applyFont="1" applyFill="1" applyBorder="1" applyAlignment="1" applyProtection="1">
      <alignment horizontal="left"/>
    </xf>
    <xf numFmtId="0" fontId="19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8" fillId="2" borderId="12" xfId="0" applyFont="1" applyFill="1" applyBorder="1" applyProtection="1"/>
    <xf numFmtId="0" fontId="5" fillId="1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6" fillId="1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4" fillId="2" borderId="9" xfId="0" applyFont="1" applyFill="1" applyBorder="1" applyAlignment="1" applyProtection="1">
      <alignment horizontal="left"/>
    </xf>
    <xf numFmtId="49" fontId="13" fillId="12" borderId="6" xfId="0" applyNumberFormat="1" applyFont="1" applyFill="1" applyBorder="1" applyAlignment="1" applyProtection="1">
      <alignment horizontal="left"/>
      <protection locked="0"/>
    </xf>
    <xf numFmtId="0" fontId="14" fillId="12" borderId="1" xfId="0" applyFont="1" applyFill="1" applyBorder="1" applyAlignment="1" applyProtection="1">
      <alignment horizontal="center"/>
    </xf>
    <xf numFmtId="0" fontId="14" fillId="12" borderId="2" xfId="0" applyFont="1" applyFill="1" applyBorder="1" applyAlignment="1" applyProtection="1">
      <alignment horizontal="center"/>
    </xf>
    <xf numFmtId="0" fontId="14" fillId="12" borderId="3" xfId="0" applyFont="1" applyFill="1" applyBorder="1" applyAlignment="1" applyProtection="1">
      <alignment horizontal="center"/>
    </xf>
    <xf numFmtId="49" fontId="13" fillId="12" borderId="4" xfId="0" applyNumberFormat="1" applyFont="1" applyFill="1" applyBorder="1" applyAlignment="1" applyProtection="1">
      <alignment horizontal="left"/>
      <protection locked="0"/>
    </xf>
    <xf numFmtId="0" fontId="14" fillId="12" borderId="17" xfId="0" applyFont="1" applyFill="1" applyBorder="1" applyAlignment="1" applyProtection="1">
      <alignment horizontal="left"/>
    </xf>
    <xf numFmtId="0" fontId="0" fillId="12" borderId="17" xfId="0" applyFill="1" applyBorder="1" applyProtection="1"/>
    <xf numFmtId="0" fontId="0" fillId="12" borderId="17" xfId="0" applyFill="1" applyBorder="1" applyAlignment="1" applyProtection="1">
      <alignment horizontal="left"/>
    </xf>
    <xf numFmtId="0" fontId="4" fillId="12" borderId="17" xfId="0" applyFont="1" applyFill="1" applyBorder="1" applyAlignment="1" applyProtection="1">
      <alignment horizontal="center"/>
    </xf>
    <xf numFmtId="0" fontId="0" fillId="12" borderId="17" xfId="0" applyFill="1" applyBorder="1" applyAlignment="1" applyProtection="1">
      <alignment horizontal="center"/>
    </xf>
    <xf numFmtId="0" fontId="4" fillId="12" borderId="17" xfId="0" applyFont="1" applyFill="1" applyBorder="1" applyAlignment="1" applyProtection="1">
      <alignment horizontal="left"/>
    </xf>
    <xf numFmtId="0" fontId="0" fillId="12" borderId="5" xfId="0" applyFill="1" applyBorder="1" applyAlignment="1" applyProtection="1">
      <alignment horizontal="center"/>
    </xf>
    <xf numFmtId="0" fontId="0" fillId="0" borderId="0" xfId="0" applyProtection="1"/>
    <xf numFmtId="49" fontId="4" fillId="0" borderId="0" xfId="0" applyNumberFormat="1" applyFont="1" applyFill="1" applyAlignment="1" applyProtection="1">
      <alignment horizontal="left"/>
    </xf>
    <xf numFmtId="1" fontId="0" fillId="2" borderId="0" xfId="0" applyNumberFormat="1" applyFill="1" applyAlignment="1">
      <alignment horizontal="center"/>
    </xf>
    <xf numFmtId="1" fontId="2" fillId="5" borderId="0" xfId="0" applyNumberFormat="1" applyFont="1" applyFill="1" applyAlignment="1">
      <alignment horizontal="center"/>
    </xf>
    <xf numFmtId="1" fontId="2" fillId="3" borderId="0" xfId="0" applyNumberFormat="1" applyFont="1" applyFill="1" applyAlignment="1">
      <alignment horizontal="center"/>
    </xf>
    <xf numFmtId="1" fontId="1" fillId="15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13" borderId="0" xfId="0" applyNumberFormat="1" applyFont="1" applyFill="1" applyAlignment="1">
      <alignment horizontal="center"/>
    </xf>
    <xf numFmtId="1" fontId="2" fillId="14" borderId="0" xfId="0" applyNumberFormat="1" applyFont="1" applyFill="1" applyAlignment="1">
      <alignment horizontal="center"/>
    </xf>
    <xf numFmtId="2" fontId="0" fillId="2" borderId="0" xfId="0" applyNumberFormat="1" applyFill="1"/>
    <xf numFmtId="2" fontId="1" fillId="2" borderId="0" xfId="0" applyNumberFormat="1" applyFont="1" applyFill="1"/>
    <xf numFmtId="164" fontId="1" fillId="2" borderId="0" xfId="0" applyNumberFormat="1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CA88"/>
  <sheetViews>
    <sheetView tabSelected="1" zoomScale="145" zoomScaleNormal="145" workbookViewId="0">
      <selection activeCell="AL28" sqref="AL28"/>
    </sheetView>
  </sheetViews>
  <sheetFormatPr baseColWidth="10" defaultRowHeight="15"/>
  <cols>
    <col min="1" max="1" width="0.7109375" customWidth="1"/>
    <col min="2" max="2" width="10.7109375" customWidth="1"/>
    <col min="3" max="3" width="10.7109375" style="1" hidden="1" customWidth="1"/>
    <col min="4" max="4" width="0.42578125" customWidth="1"/>
    <col min="5" max="5" width="6.7109375" style="1" customWidth="1"/>
    <col min="6" max="6" width="1.7109375" style="1" customWidth="1"/>
    <col min="7" max="7" width="6.7109375" style="1" customWidth="1"/>
    <col min="8" max="8" width="0.85546875" style="1" customWidth="1"/>
    <col min="9" max="9" width="2.7109375" style="1" customWidth="1"/>
    <col min="10" max="10" width="1.7109375" style="1" customWidth="1"/>
    <col min="11" max="11" width="2.7109375" style="1" customWidth="1"/>
    <col min="12" max="12" width="0.85546875" style="1" customWidth="1"/>
    <col min="13" max="13" width="2.7109375" style="1" customWidth="1"/>
    <col min="14" max="14" width="1.7109375" style="1" customWidth="1"/>
    <col min="15" max="15" width="2.7109375" style="1" customWidth="1"/>
    <col min="16" max="16" width="0.85546875" style="1" customWidth="1"/>
    <col min="17" max="17" width="2.7109375" style="1" customWidth="1"/>
    <col min="18" max="18" width="0.42578125" style="1" customWidth="1"/>
    <col min="19" max="19" width="2.7109375" style="1" customWidth="1"/>
    <col min="20" max="20" width="0.85546875" customWidth="1"/>
    <col min="21" max="21" width="6.7109375" style="1" customWidth="1"/>
    <col min="22" max="22" width="1.7109375" style="1" customWidth="1"/>
    <col min="23" max="23" width="6.7109375" style="1" customWidth="1"/>
    <col min="24" max="24" width="0.85546875" style="1" customWidth="1"/>
    <col min="25" max="25" width="2.7109375" style="1" customWidth="1"/>
    <col min="26" max="26" width="1.7109375" style="1" customWidth="1"/>
    <col min="27" max="27" width="2.7109375" style="1" customWidth="1"/>
    <col min="28" max="28" width="0.85546875" style="1" customWidth="1"/>
    <col min="29" max="29" width="2.7109375" style="1" customWidth="1"/>
    <col min="30" max="30" width="1.7109375" style="1" customWidth="1"/>
    <col min="31" max="31" width="2.7109375" style="1" customWidth="1"/>
    <col min="32" max="32" width="0.85546875" style="1" customWidth="1"/>
    <col min="33" max="33" width="2.7109375" style="1" customWidth="1"/>
    <col min="34" max="34" width="0.28515625" style="1" customWidth="1"/>
    <col min="35" max="35" width="2.7109375" style="1" customWidth="1"/>
    <col min="36" max="36" width="0.85546875" customWidth="1"/>
    <col min="37" max="37" width="2.7109375" style="4" customWidth="1"/>
    <col min="38" max="38" width="8.42578125" style="4" customWidth="1"/>
    <col min="39" max="39" width="4.85546875" style="4" customWidth="1"/>
    <col min="40" max="40" width="0.42578125" style="4" customWidth="1"/>
    <col min="41" max="41" width="4.85546875" style="4" customWidth="1"/>
    <col min="42" max="42" width="0.42578125" style="4" customWidth="1"/>
    <col min="43" max="43" width="4.28515625" style="4" customWidth="1"/>
    <col min="44" max="44" width="0.85546875" style="4" customWidth="1"/>
    <col min="45" max="45" width="4.28515625" style="4" customWidth="1"/>
    <col min="46" max="46" width="0.42578125" style="4" customWidth="1"/>
    <col min="47" max="47" width="4.28515625" style="4" customWidth="1"/>
    <col min="48" max="48" width="0.85546875" style="4" customWidth="1"/>
    <col min="49" max="49" width="4.28515625" style="4" customWidth="1"/>
    <col min="50" max="50" width="0.7109375" style="4" customWidth="1"/>
    <col min="51" max="51" width="3.42578125" style="2" hidden="1" customWidth="1"/>
    <col min="52" max="52" width="8.5703125" style="2" hidden="1" customWidth="1"/>
    <col min="53" max="53" width="10.140625" hidden="1" customWidth="1"/>
    <col min="54" max="54" width="5.7109375" style="1" hidden="1" customWidth="1"/>
    <col min="55" max="55" width="3" style="1" hidden="1" customWidth="1"/>
    <col min="56" max="56" width="6.28515625" style="1" hidden="1" customWidth="1"/>
    <col min="57" max="57" width="1.7109375" style="1" hidden="1" customWidth="1"/>
    <col min="58" max="58" width="5.7109375" style="1" hidden="1" customWidth="1"/>
    <col min="59" max="59" width="1.7109375" style="1" hidden="1" customWidth="1"/>
    <col min="60" max="60" width="5.7109375" style="1" hidden="1" customWidth="1"/>
    <col min="61" max="61" width="3" style="1" hidden="1" customWidth="1"/>
    <col min="62" max="62" width="6.28515625" style="1" hidden="1" customWidth="1"/>
    <col min="63" max="63" width="0.85546875" style="1" hidden="1" customWidth="1"/>
    <col min="64" max="65" width="8.7109375" style="1" hidden="1" customWidth="1"/>
    <col min="66" max="67" width="10.7109375" hidden="1" customWidth="1"/>
    <col min="68" max="68" width="5.7109375" style="1" hidden="1" customWidth="1"/>
    <col min="69" max="69" width="3" style="1" hidden="1" customWidth="1"/>
    <col min="70" max="70" width="6.28515625" style="1" hidden="1" customWidth="1"/>
    <col min="71" max="71" width="7.5703125" style="1" hidden="1" customWidth="1"/>
    <col min="72" max="72" width="5.7109375" style="1" hidden="1" customWidth="1"/>
    <col min="73" max="73" width="3" style="1" hidden="1" customWidth="1"/>
    <col min="74" max="74" width="6.28515625" style="1" hidden="1" customWidth="1"/>
    <col min="75" max="75" width="0.85546875" style="4" hidden="1" customWidth="1"/>
    <col min="76" max="79" width="10.7109375" style="1" hidden="1" customWidth="1"/>
  </cols>
  <sheetData>
    <row r="1" spans="1:79" ht="3" customHeight="1">
      <c r="A1" s="53"/>
      <c r="B1" s="53"/>
      <c r="C1" s="54"/>
      <c r="D1" s="53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3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3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</row>
    <row r="2" spans="1:79" s="27" customFormat="1" ht="18.75" customHeight="1">
      <c r="A2" s="50"/>
      <c r="B2" s="18" t="s">
        <v>21</v>
      </c>
      <c r="C2" s="18"/>
      <c r="D2" s="51"/>
      <c r="E2" s="59" t="s">
        <v>22</v>
      </c>
      <c r="F2" s="60"/>
      <c r="G2" s="60"/>
      <c r="H2" s="60"/>
      <c r="I2" s="60"/>
      <c r="J2" s="59" t="s">
        <v>15</v>
      </c>
      <c r="K2" s="60"/>
      <c r="L2" s="60"/>
      <c r="M2" s="60"/>
      <c r="N2" s="59" t="s">
        <v>17</v>
      </c>
      <c r="O2" s="60"/>
      <c r="P2" s="60"/>
      <c r="Q2" s="59" t="s">
        <v>24</v>
      </c>
      <c r="R2" s="59"/>
      <c r="S2" s="60"/>
      <c r="T2" s="51"/>
      <c r="U2" s="59" t="s">
        <v>23</v>
      </c>
      <c r="V2" s="60"/>
      <c r="W2" s="60"/>
      <c r="X2" s="60"/>
      <c r="Y2" s="60"/>
      <c r="Z2" s="59" t="s">
        <v>15</v>
      </c>
      <c r="AA2" s="60"/>
      <c r="AB2" s="60"/>
      <c r="AC2" s="60"/>
      <c r="AD2" s="59" t="s">
        <v>17</v>
      </c>
      <c r="AE2" s="60"/>
      <c r="AF2" s="60"/>
      <c r="AG2" s="59" t="s">
        <v>24</v>
      </c>
      <c r="AH2" s="59"/>
      <c r="AI2" s="60"/>
      <c r="AJ2" s="51"/>
      <c r="AK2" s="28"/>
      <c r="AL2" s="28"/>
      <c r="AM2" s="28"/>
      <c r="AN2" s="28"/>
      <c r="AO2" s="59" t="s">
        <v>43</v>
      </c>
      <c r="AP2" s="28"/>
      <c r="AQ2" s="28"/>
      <c r="AR2" s="28"/>
      <c r="AS2" s="28"/>
      <c r="AT2" s="28"/>
      <c r="AU2" s="28"/>
      <c r="AV2" s="28"/>
      <c r="AW2" s="28"/>
      <c r="AX2" s="20"/>
      <c r="AY2" s="21"/>
      <c r="AZ2" s="22" t="s">
        <v>1</v>
      </c>
      <c r="BA2" s="22" t="s">
        <v>3</v>
      </c>
      <c r="BB2" s="23" t="s">
        <v>16</v>
      </c>
      <c r="BC2" s="22"/>
      <c r="BD2" s="22"/>
      <c r="BE2" s="23"/>
      <c r="BF2" s="22" t="s">
        <v>19</v>
      </c>
      <c r="BG2" s="22"/>
      <c r="BH2" s="23" t="s">
        <v>2</v>
      </c>
      <c r="BI2" s="22"/>
      <c r="BJ2" s="22"/>
      <c r="BK2" s="24"/>
      <c r="BL2" s="25"/>
      <c r="BM2" s="25"/>
      <c r="BN2" s="25" t="s">
        <v>3</v>
      </c>
      <c r="BO2" s="25" t="s">
        <v>50</v>
      </c>
      <c r="BP2" s="26" t="s">
        <v>16</v>
      </c>
      <c r="BQ2" s="25"/>
      <c r="BR2" s="25"/>
      <c r="BS2" s="25" t="s">
        <v>19</v>
      </c>
      <c r="BT2" s="26" t="s">
        <v>2</v>
      </c>
      <c r="BU2" s="25"/>
      <c r="BV2" s="25"/>
      <c r="BW2" s="24"/>
      <c r="BX2" s="19" t="s">
        <v>18</v>
      </c>
      <c r="BY2" s="19" t="s">
        <v>18</v>
      </c>
      <c r="BZ2" s="19" t="s">
        <v>18</v>
      </c>
      <c r="CA2" s="19" t="s">
        <v>18</v>
      </c>
    </row>
    <row r="3" spans="1:79" s="27" customFormat="1" ht="3" customHeight="1">
      <c r="A3" s="50"/>
      <c r="B3" s="56"/>
      <c r="C3" s="56"/>
      <c r="D3" s="50"/>
      <c r="E3" s="56"/>
      <c r="F3" s="57"/>
      <c r="G3" s="57"/>
      <c r="H3" s="57"/>
      <c r="I3" s="57"/>
      <c r="J3" s="56"/>
      <c r="K3" s="57"/>
      <c r="L3" s="57"/>
      <c r="M3" s="57"/>
      <c r="N3" s="56"/>
      <c r="O3" s="57"/>
      <c r="P3" s="57"/>
      <c r="Q3" s="56"/>
      <c r="R3" s="56"/>
      <c r="S3" s="57"/>
      <c r="T3" s="50"/>
      <c r="U3" s="56"/>
      <c r="V3" s="57"/>
      <c r="W3" s="57"/>
      <c r="X3" s="57"/>
      <c r="Y3" s="57"/>
      <c r="Z3" s="56"/>
      <c r="AA3" s="57"/>
      <c r="AB3" s="57"/>
      <c r="AC3" s="57"/>
      <c r="AD3" s="56"/>
      <c r="AE3" s="57"/>
      <c r="AF3" s="57"/>
      <c r="AG3" s="56"/>
      <c r="AH3" s="56"/>
      <c r="AI3" s="57"/>
      <c r="AJ3" s="50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21"/>
      <c r="AZ3" s="22"/>
      <c r="BA3" s="22"/>
      <c r="BB3" s="23"/>
      <c r="BC3" s="22"/>
      <c r="BD3" s="22"/>
      <c r="BE3" s="23"/>
      <c r="BF3" s="22"/>
      <c r="BG3" s="22"/>
      <c r="BH3" s="23"/>
      <c r="BI3" s="22"/>
      <c r="BJ3" s="22"/>
      <c r="BK3" s="24"/>
      <c r="BL3" s="25"/>
      <c r="BM3" s="25"/>
      <c r="BN3" s="25"/>
      <c r="BO3" s="25"/>
      <c r="BP3" s="26"/>
      <c r="BQ3" s="25"/>
      <c r="BR3" s="25"/>
      <c r="BS3" s="25"/>
      <c r="BT3" s="26"/>
      <c r="BU3" s="25"/>
      <c r="BV3" s="25"/>
      <c r="BW3" s="24"/>
      <c r="BX3" s="19"/>
      <c r="BY3" s="19"/>
      <c r="BZ3" s="19"/>
      <c r="CA3" s="19"/>
    </row>
    <row r="4" spans="1:79" ht="11.1" customHeight="1">
      <c r="A4" s="53"/>
      <c r="B4" s="65" t="s">
        <v>51</v>
      </c>
      <c r="C4" s="9" t="str">
        <f>B4</f>
        <v>LH Kicker 1</v>
      </c>
      <c r="D4" s="52"/>
      <c r="E4" s="164" t="str">
        <f>$C$4</f>
        <v>LH Kicker 1</v>
      </c>
      <c r="F4" s="165" t="s">
        <v>0</v>
      </c>
      <c r="G4" s="166" t="str">
        <f>$C$5</f>
        <v>LH Kicker 2</v>
      </c>
      <c r="H4" s="58"/>
      <c r="I4" s="66">
        <v>9</v>
      </c>
      <c r="J4" s="34" t="s">
        <v>0</v>
      </c>
      <c r="K4" s="67">
        <v>3</v>
      </c>
      <c r="L4" s="58"/>
      <c r="M4" s="66">
        <v>74</v>
      </c>
      <c r="N4" s="34" t="s">
        <v>0</v>
      </c>
      <c r="O4" s="67">
        <v>64</v>
      </c>
      <c r="P4" s="58"/>
      <c r="Q4" s="61" t="str">
        <f>IF(I4&gt;K4,"1","0")</f>
        <v>1</v>
      </c>
      <c r="R4" s="14"/>
      <c r="S4" s="62" t="str">
        <f>IF(K4&gt;I4,"1","0")</f>
        <v>0</v>
      </c>
      <c r="T4" s="52"/>
      <c r="U4" s="62" t="str">
        <f>$C$4</f>
        <v>LH Kicker 1</v>
      </c>
      <c r="V4" s="34" t="s">
        <v>0</v>
      </c>
      <c r="W4" s="61" t="str">
        <f>$C$5</f>
        <v>LH Kicker 2</v>
      </c>
      <c r="X4" s="58"/>
      <c r="Y4" s="67">
        <v>10</v>
      </c>
      <c r="Z4" s="34" t="s">
        <v>0</v>
      </c>
      <c r="AA4" s="66">
        <v>2</v>
      </c>
      <c r="AB4" s="58"/>
      <c r="AC4" s="67">
        <v>80</v>
      </c>
      <c r="AD4" s="34" t="s">
        <v>0</v>
      </c>
      <c r="AE4" s="66">
        <v>51</v>
      </c>
      <c r="AF4" s="58"/>
      <c r="AG4" s="62" t="str">
        <f>IF(Y4&gt;AA4,"1","0")</f>
        <v>1</v>
      </c>
      <c r="AH4" s="56"/>
      <c r="AI4" s="61" t="str">
        <f>IF(AA4&gt;Y4,"1","0")</f>
        <v>0</v>
      </c>
      <c r="AJ4" s="52"/>
      <c r="AK4" s="29"/>
      <c r="AL4" s="29" t="s">
        <v>1</v>
      </c>
      <c r="AM4" s="29" t="s">
        <v>3</v>
      </c>
      <c r="AN4" s="30"/>
      <c r="AO4" s="29" t="s">
        <v>19</v>
      </c>
      <c r="AP4" s="30"/>
      <c r="AQ4" s="29"/>
      <c r="AR4" s="29" t="s">
        <v>16</v>
      </c>
      <c r="AS4" s="29"/>
      <c r="AT4" s="30"/>
      <c r="AU4" s="14"/>
      <c r="AV4" s="29" t="s">
        <v>2</v>
      </c>
      <c r="AW4" s="14"/>
      <c r="AX4" s="5"/>
      <c r="AY4" s="43" t="s">
        <v>4</v>
      </c>
      <c r="AZ4" s="44" t="str">
        <f>IF(BA4=$BM$4,$BL$4,IF(BA4=$BM$6,$BL$6,IF(BA4=$BM$8,$BL$8,IF(BA4=$BM$10,$BL$10,IF(BA4=$BM$12,$BL$12,IF(BA4=$BM$14,$BL$14,IF(BA4=$BM$16,$BL$16,"0")))))))</f>
        <v>KMA Kicker</v>
      </c>
      <c r="BA4" s="44">
        <f>LARGE($BM$4:$BM$14,1)</f>
        <v>10.058004832054595</v>
      </c>
      <c r="BB4" s="44">
        <f>IF(BA4=$BM$4,$BP$4,IF(BA4=$BM$6,$BP$6,IF(BA4=$BM$8,$BP$8,IF(BA4=$BM$10,$BP$10,IF(BA4=$BM$12,$BP$12,IF(BA4=$BM$14,$BP$14,IF(BA4=$BM$16,$BP$16,"0")))))))</f>
        <v>90</v>
      </c>
      <c r="BC4" s="43" t="s">
        <v>0</v>
      </c>
      <c r="BD4" s="44">
        <f>IF(BA4=$BM$4,$BR$4,IF(BA4=$BM$6,$BR$6,IF(BA4=$BM$8,$BR$8,IF(BA4=$BM$10,$BR$10,IF(BA4=$BM$12,$BR$12,IF(BA4=$BM$14,$BR$14,IF(BA4=$BM$16,$BR16,"0")))))))</f>
        <v>32.01</v>
      </c>
      <c r="BE4" s="43"/>
      <c r="BF4" s="44">
        <f>IF(BA4=$BM$4,$BS$4,IF(BA4=$BM$6,$BS$6,IF(BA4=$BM$8,$BS$8,IF(BA4=$BM$10,$BS$10,IF(BA4=$BM$12,$BS$12,IF(BA4=$BM$14,$BS$14,IF(BA4=$BM$16,$BS16,"0")))))))</f>
        <v>10</v>
      </c>
      <c r="BG4" s="43"/>
      <c r="BH4" s="44">
        <f>IF(BA4=$BM$4,$BT$4,IF(BA4=$BM$6,$BT$6,IF(BA4=$BM$8,$BT$8,IF(BA4=$BM$10,$BT$10,IF(BA4=$BM$12,$BT$12,IF(BA4=$BM$14,$BT$14,IF(BA4=$BM$16,$BT16,"0")))))))</f>
        <v>752</v>
      </c>
      <c r="BI4" s="43" t="s">
        <v>0</v>
      </c>
      <c r="BJ4" s="44">
        <f>IF(BA4=$BM$4,$BV$4,IF(BA4=$BM$6,$BV$6,IF(BA4=$BM$8,$BV$8,IF(BA4=$BM$10,$BV$10,IF(BA4=$BM$12,$BV$12,IF(BA4=$BM$14,$BV$14,IF(BA4=$BM$16,$BV16,"0")))))))</f>
        <v>507.01</v>
      </c>
      <c r="BK4" s="45"/>
      <c r="BL4" s="14" t="str">
        <f>$C$4</f>
        <v>LH Kicker 1</v>
      </c>
      <c r="BM4" s="192">
        <f>SUM(BN4+BO4)</f>
        <v>8.0490039176507899</v>
      </c>
      <c r="BN4" s="47">
        <f>Q4+S6+S10+S16+S24+S34+S46+AG4+AI6+AI10+AI16+AI24+AI34+AI46+S60+AI60+(BP4-BR4)/1000</f>
        <v>8.0489899999999999</v>
      </c>
      <c r="BO4" s="192">
        <f>(BT4/BV4)/100000</f>
        <v>1.3917650790097201E-5</v>
      </c>
      <c r="BP4" s="47">
        <f>I4+K6+K10+K16+K24+K34+K46+Y4+AA6+AA10+AA16+AA24+AA34+AA46+K60+AA60</f>
        <v>85</v>
      </c>
      <c r="BQ4" s="47" t="s">
        <v>0</v>
      </c>
      <c r="BR4" s="47">
        <f>K4+I6+I10+I16+I24+I34+I46+AA4+Y6+Y10+Y16+Y24+Y34+Y46+I60+Y60+0.01</f>
        <v>36.01</v>
      </c>
      <c r="BS4" s="47">
        <f>BX4+BZ4+BY6+CA6+BY10+CA10+BY16+CA16+BY24+CA24+BY34+CA34+BY46+CA46+BY60+CA60</f>
        <v>10</v>
      </c>
      <c r="BT4" s="47">
        <f>M4+O6+O10+O16+O24+O34+O46+AC4+AE6+AE10+AE16+AE24+AE34+AE46+O60+AE60</f>
        <v>746</v>
      </c>
      <c r="BU4" s="47" t="s">
        <v>0</v>
      </c>
      <c r="BV4" s="47">
        <f>O4+M6+M10+M16+M24+M34+M46+AE4+AC6+AC10+AC16+AC24+AC34+AC46+M60+AC60+0.01</f>
        <v>536.01</v>
      </c>
      <c r="BW4" s="45"/>
      <c r="BX4" s="9">
        <f>COUNTIF(I4,"&gt;=0")</f>
        <v>1</v>
      </c>
      <c r="BY4" s="10">
        <f>COUNTIF(K4,"&gt;=0")</f>
        <v>1</v>
      </c>
      <c r="BZ4" s="9">
        <f>COUNTIF(Y4,"&gt;=0")</f>
        <v>1</v>
      </c>
      <c r="CA4" s="10">
        <f>COUNTIF(AA4,"&gt;=0")</f>
        <v>1</v>
      </c>
    </row>
    <row r="5" spans="1:79" ht="3" customHeight="1">
      <c r="A5" s="53"/>
      <c r="B5" s="14"/>
      <c r="C5" s="10" t="str">
        <f>B6</f>
        <v>LH Kicker 2</v>
      </c>
      <c r="D5" s="52"/>
      <c r="E5" s="167"/>
      <c r="F5" s="167"/>
      <c r="G5" s="167"/>
      <c r="H5" s="58"/>
      <c r="I5" s="14"/>
      <c r="J5" s="14"/>
      <c r="K5" s="14"/>
      <c r="L5" s="58"/>
      <c r="M5" s="14"/>
      <c r="N5" s="14"/>
      <c r="O5" s="14"/>
      <c r="P5" s="58"/>
      <c r="Q5" s="14"/>
      <c r="R5" s="14"/>
      <c r="S5" s="14"/>
      <c r="T5" s="52"/>
      <c r="U5" s="14"/>
      <c r="V5" s="14"/>
      <c r="W5" s="14"/>
      <c r="X5" s="58"/>
      <c r="Y5" s="14"/>
      <c r="Z5" s="14"/>
      <c r="AA5" s="14"/>
      <c r="AB5" s="58"/>
      <c r="AC5" s="14"/>
      <c r="AD5" s="14"/>
      <c r="AE5" s="14"/>
      <c r="AF5" s="58"/>
      <c r="AG5" s="14"/>
      <c r="AH5" s="56"/>
      <c r="AI5" s="14"/>
      <c r="AJ5" s="52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63"/>
      <c r="AZ5" s="63"/>
      <c r="BA5" s="63"/>
      <c r="BB5" s="6"/>
      <c r="BC5" s="6"/>
      <c r="BD5" s="6"/>
      <c r="BE5" s="6"/>
      <c r="BF5" s="6"/>
      <c r="BG5" s="6"/>
      <c r="BH5" s="6"/>
      <c r="BI5" s="6"/>
      <c r="BJ5" s="6"/>
      <c r="BL5" s="3"/>
      <c r="BM5" s="3"/>
      <c r="BN5" s="7"/>
      <c r="BO5" s="190"/>
      <c r="BP5" s="183"/>
      <c r="BQ5" s="183"/>
      <c r="BR5" s="183"/>
      <c r="BS5" s="183"/>
      <c r="BT5" s="183"/>
      <c r="BU5" s="183"/>
      <c r="BV5" s="183"/>
      <c r="BX5" s="11"/>
      <c r="BY5" s="11"/>
      <c r="BZ5" s="11"/>
      <c r="CA5" s="11"/>
    </row>
    <row r="6" spans="1:79" ht="11.1" customHeight="1">
      <c r="A6" s="53"/>
      <c r="B6" s="65" t="s">
        <v>52</v>
      </c>
      <c r="C6" s="12" t="str">
        <f>B8</f>
        <v>Die Öffies</v>
      </c>
      <c r="D6" s="52"/>
      <c r="E6" s="164" t="str">
        <f>$C$6</f>
        <v>Die Öffies</v>
      </c>
      <c r="F6" s="165" t="s">
        <v>0</v>
      </c>
      <c r="G6" s="166" t="str">
        <f>$C$4</f>
        <v>LH Kicker 1</v>
      </c>
      <c r="H6" s="58"/>
      <c r="I6" s="66">
        <v>0</v>
      </c>
      <c r="J6" s="34" t="s">
        <v>0</v>
      </c>
      <c r="K6" s="67">
        <v>12</v>
      </c>
      <c r="L6" s="58"/>
      <c r="M6" s="66">
        <v>33</v>
      </c>
      <c r="N6" s="34" t="s">
        <v>0</v>
      </c>
      <c r="O6" s="67">
        <v>84</v>
      </c>
      <c r="P6" s="58"/>
      <c r="Q6" s="61" t="str">
        <f>IF(I6&gt;K6,"1","0")</f>
        <v>0</v>
      </c>
      <c r="R6" s="14"/>
      <c r="S6" s="62" t="str">
        <f>IF(K6&gt;I6,"1","0")</f>
        <v>1</v>
      </c>
      <c r="T6" s="52"/>
      <c r="U6" s="62" t="str">
        <f>$C$6</f>
        <v>Die Öffies</v>
      </c>
      <c r="V6" s="34" t="s">
        <v>0</v>
      </c>
      <c r="W6" s="61" t="str">
        <f>$C$4</f>
        <v>LH Kicker 1</v>
      </c>
      <c r="X6" s="58"/>
      <c r="Y6" s="67">
        <v>2</v>
      </c>
      <c r="Z6" s="34" t="s">
        <v>0</v>
      </c>
      <c r="AA6" s="66">
        <v>10</v>
      </c>
      <c r="AB6" s="58"/>
      <c r="AC6" s="67">
        <v>50</v>
      </c>
      <c r="AD6" s="34" t="s">
        <v>0</v>
      </c>
      <c r="AE6" s="66">
        <v>82</v>
      </c>
      <c r="AF6" s="58"/>
      <c r="AG6" s="62" t="str">
        <f>IF(Y6&gt;AA6,"1","0")</f>
        <v>0</v>
      </c>
      <c r="AH6" s="56"/>
      <c r="AI6" s="61" t="str">
        <f>IF(AA6&gt;Y6,"1","0")</f>
        <v>1</v>
      </c>
      <c r="AJ6" s="52"/>
      <c r="AK6" s="31" t="s">
        <v>4</v>
      </c>
      <c r="AL6" s="32" t="str">
        <f>IF(AO6=0," ",AZ4)</f>
        <v>KMA Kicker</v>
      </c>
      <c r="AM6" s="33">
        <f>BA4</f>
        <v>10.058004832054595</v>
      </c>
      <c r="AN6" s="185"/>
      <c r="AO6" s="33">
        <f>BF4</f>
        <v>10</v>
      </c>
      <c r="AP6" s="185"/>
      <c r="AQ6" s="33">
        <f>BB4</f>
        <v>90</v>
      </c>
      <c r="AR6" s="184" t="s">
        <v>0</v>
      </c>
      <c r="AS6" s="33">
        <f>BD4</f>
        <v>32.01</v>
      </c>
      <c r="AT6" s="185"/>
      <c r="AU6" s="184">
        <f>BH4</f>
        <v>752</v>
      </c>
      <c r="AV6" s="184" t="s">
        <v>0</v>
      </c>
      <c r="AW6" s="184">
        <f>BJ4</f>
        <v>507.01</v>
      </c>
      <c r="AX6" s="5"/>
      <c r="AY6" s="43" t="s">
        <v>5</v>
      </c>
      <c r="AZ6" s="44" t="str">
        <f>IF(BA6=$BM$4,$BL$4,IF(BA6=$BM$6,$BL$6,IF(BA6=$BM$8,$BL$8,IF(BA6=$BM$10,$BL$10,IF(BA6=$BM$12,$BL$12,IF(BA6=$BM$14,$BL$14,IF(BA6=$BM$16,$BL$16,"0")))))))</f>
        <v>LH Kicker 1</v>
      </c>
      <c r="BA6" s="44">
        <f>LARGE($BM$4:$BM$14,2)</f>
        <v>8.0490039176507899</v>
      </c>
      <c r="BB6" s="44">
        <f>IF(BA6=$BM$4,$BP$4,IF(BA6=$BM$6,$BP$6,IF(BA6=$BM$8,$BP$8,IF(BA6=$BM$10,$BP$10,IF(BA6=$BM$12,$BP$12,IF(BA6=$BM$14,$BP$14,IF(BA6=$BM$16,$BP$16,"0")))))))</f>
        <v>85</v>
      </c>
      <c r="BC6" s="43" t="s">
        <v>0</v>
      </c>
      <c r="BD6" s="44">
        <f>IF(BA6=$BM$4,$BR$4,IF(BA6=$BM$6,$BR$6,IF(BA6=$BM$8,$BR$8,IF(BA6=$BM$10,$BR$10,IF(BA6=$BM$12,$BR$12,IF(BA6=$BM$14,$BR$14,IF(BA6=$BM$16,$BR18,"0")))))))</f>
        <v>36.01</v>
      </c>
      <c r="BE6" s="43"/>
      <c r="BF6" s="44">
        <f>IF(BA6=$BM$4,$BS$4,IF(BA6=$BM$6,$BS$6,IF(BA6=$BM$8,$BS$8,IF(BA6=$BM$10,$BS$10,IF(BA6=$BM$12,$BS$12,IF(BA6=$BM$14,$BS$14,IF(BA6=$BM$16,$BS18,"0")))))))</f>
        <v>10</v>
      </c>
      <c r="BG6" s="43"/>
      <c r="BH6" s="44">
        <f>IF(BA6=$BM$4,$BT$4,IF(BA6=$BM$6,$BT$6,IF(BA6=$BM$8,$BT$8,IF(BA6=$BM$10,$BT$10,IF(BA6=$BM$12,$BT$12,IF(BA6=$BM$14,$BT$14,IF(BA6=$BM$16,$BT18,"0")))))))</f>
        <v>746</v>
      </c>
      <c r="BI6" s="43" t="s">
        <v>0</v>
      </c>
      <c r="BJ6" s="44">
        <f>IF(BA6=$BM$4,$BV$4,IF(BA6=$BM$6,$BV$6,IF(BA6=$BM$8,$BV$8,IF(BA6=$BM$10,$BV$10,IF(BA6=$BM$12,$BV$12,IF(BA6=$BM$14,$BV$14,IF(BA6=$BM$16,$BV18,"0")))))))</f>
        <v>536.01</v>
      </c>
      <c r="BK6" s="45"/>
      <c r="BL6" s="14" t="str">
        <f>$C$5</f>
        <v>LH Kicker 2</v>
      </c>
      <c r="BM6" s="192">
        <f t="shared" ref="BM6" si="0">SUM(BN6+BO6)</f>
        <v>1.9519975176238633</v>
      </c>
      <c r="BN6" s="47">
        <f>S4+S8+S12+S18+S26+S36+S48+AI4+AI8+AI12+AI18+AI26+AI36+AI48+S62+AI62+(BP6-BR6)/1000</f>
        <v>1.9519899999999999</v>
      </c>
      <c r="BO6" s="192">
        <f>(BT6/BV6)/100000</f>
        <v>7.5176238634912983E-6</v>
      </c>
      <c r="BP6" s="47">
        <f>K4+K8+K12+K18+K26+K36+K48+AA4+AA8+AA12+AA18+AA26+AA36+AA48+K62+AA62</f>
        <v>36</v>
      </c>
      <c r="BQ6" s="47" t="s">
        <v>0</v>
      </c>
      <c r="BR6" s="47">
        <f>I4+I8+I12+I18+I26+I36+I48+Y4+Y8+Y12+Y18+Y26+Y36+Y48+I62+Y62+0.01</f>
        <v>84.01</v>
      </c>
      <c r="BS6" s="47">
        <f>BY4+CA4+BY8+CA8+BY12+CA12+BY18+CA18+BY26+CA26+BY36+CA36+BY48+CA48+BY62+CA62</f>
        <v>10</v>
      </c>
      <c r="BT6" s="47">
        <f>O4+O8+O12+O18+O26+O36+O48+AE4+AE8+AE12+AE18+AE26+AE36+AE48+O62+AE62</f>
        <v>530</v>
      </c>
      <c r="BU6" s="47" t="s">
        <v>0</v>
      </c>
      <c r="BV6" s="47">
        <f>M4+M8+M12+M18+M26+M36+M48+AC4+AC8+AC12+AC18+AC26+AC36+AC48+M62+AC62+0.01</f>
        <v>705.01</v>
      </c>
      <c r="BW6" s="45"/>
      <c r="BX6" s="12">
        <f>COUNTIF(I6,"&gt;=0")</f>
        <v>1</v>
      </c>
      <c r="BY6" s="9">
        <f>COUNTIF(K6,"&gt;=0")</f>
        <v>1</v>
      </c>
      <c r="BZ6" s="12">
        <f>COUNTIF(Y6,"&gt;=0")</f>
        <v>1</v>
      </c>
      <c r="CA6" s="9">
        <f>COUNTIF(AA6,"&gt;=0")</f>
        <v>1</v>
      </c>
    </row>
    <row r="7" spans="1:79" ht="3" customHeight="1">
      <c r="A7" s="53"/>
      <c r="B7" s="14"/>
      <c r="C7" s="13" t="str">
        <f>B10</f>
        <v>CF Kicker</v>
      </c>
      <c r="D7" s="52"/>
      <c r="E7" s="167"/>
      <c r="F7" s="167"/>
      <c r="G7" s="167"/>
      <c r="H7" s="58"/>
      <c r="I7" s="14"/>
      <c r="J7" s="14"/>
      <c r="K7" s="14"/>
      <c r="L7" s="58"/>
      <c r="M7" s="14"/>
      <c r="N7" s="14"/>
      <c r="O7" s="14"/>
      <c r="P7" s="58"/>
      <c r="Q7" s="14"/>
      <c r="R7" s="14"/>
      <c r="S7" s="14"/>
      <c r="T7" s="52"/>
      <c r="U7" s="14"/>
      <c r="V7" s="14"/>
      <c r="W7" s="14"/>
      <c r="X7" s="58"/>
      <c r="Y7" s="14"/>
      <c r="Z7" s="14"/>
      <c r="AA7" s="14"/>
      <c r="AB7" s="58"/>
      <c r="AC7" s="14"/>
      <c r="AD7" s="14"/>
      <c r="AE7" s="14"/>
      <c r="AF7" s="58"/>
      <c r="AG7" s="14"/>
      <c r="AH7" s="56"/>
      <c r="AI7" s="14"/>
      <c r="AJ7" s="52"/>
      <c r="AK7" s="58"/>
      <c r="AL7" s="58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58"/>
      <c r="AY7" s="63"/>
      <c r="AZ7" s="63"/>
      <c r="BA7" s="63"/>
      <c r="BB7" s="6"/>
      <c r="BC7" s="6"/>
      <c r="BD7" s="6"/>
      <c r="BE7" s="6"/>
      <c r="BF7" s="6"/>
      <c r="BG7" s="6"/>
      <c r="BH7" s="6"/>
      <c r="BI7" s="6"/>
      <c r="BJ7" s="6"/>
      <c r="BL7" s="3"/>
      <c r="BM7" s="3"/>
      <c r="BN7" s="7"/>
      <c r="BO7" s="190"/>
      <c r="BP7" s="183"/>
      <c r="BQ7" s="183"/>
      <c r="BR7" s="183"/>
      <c r="BS7" s="183"/>
      <c r="BT7" s="183"/>
      <c r="BU7" s="183"/>
      <c r="BV7" s="183"/>
      <c r="BX7" s="11"/>
      <c r="BY7" s="11"/>
      <c r="BZ7" s="11"/>
      <c r="CA7" s="11"/>
    </row>
    <row r="8" spans="1:79" ht="11.1" customHeight="1">
      <c r="A8" s="53"/>
      <c r="B8" s="65" t="s">
        <v>53</v>
      </c>
      <c r="C8" s="14" t="str">
        <f>B12</f>
        <v>Die Stricher</v>
      </c>
      <c r="D8" s="52"/>
      <c r="E8" s="164" t="str">
        <f>$C$6</f>
        <v>Die Öffies</v>
      </c>
      <c r="F8" s="165" t="s">
        <v>0</v>
      </c>
      <c r="G8" s="166" t="str">
        <f>$C$5</f>
        <v>LH Kicker 2</v>
      </c>
      <c r="H8" s="58"/>
      <c r="I8" s="66">
        <v>2</v>
      </c>
      <c r="J8" s="34" t="s">
        <v>0</v>
      </c>
      <c r="K8" s="67">
        <v>10</v>
      </c>
      <c r="L8" s="58"/>
      <c r="M8" s="66">
        <v>30</v>
      </c>
      <c r="N8" s="34" t="s">
        <v>0</v>
      </c>
      <c r="O8" s="67">
        <v>80</v>
      </c>
      <c r="P8" s="58"/>
      <c r="Q8" s="61" t="str">
        <f>IF(I8&gt;K8,"1","0")</f>
        <v>0</v>
      </c>
      <c r="R8" s="14"/>
      <c r="S8" s="62" t="str">
        <f>IF(K8&gt;I8,"1","0")</f>
        <v>1</v>
      </c>
      <c r="T8" s="52"/>
      <c r="U8" s="62" t="str">
        <f>$C$6</f>
        <v>Die Öffies</v>
      </c>
      <c r="V8" s="34" t="s">
        <v>0</v>
      </c>
      <c r="W8" s="61" t="str">
        <f>$C$5</f>
        <v>LH Kicker 2</v>
      </c>
      <c r="X8" s="58"/>
      <c r="Y8" s="67">
        <v>5</v>
      </c>
      <c r="Z8" s="34" t="s">
        <v>0</v>
      </c>
      <c r="AA8" s="66">
        <v>7</v>
      </c>
      <c r="AB8" s="58"/>
      <c r="AC8" s="67">
        <v>52</v>
      </c>
      <c r="AD8" s="34" t="s">
        <v>0</v>
      </c>
      <c r="AE8" s="66">
        <v>69</v>
      </c>
      <c r="AF8" s="58"/>
      <c r="AG8" s="62" t="str">
        <f>IF(Y8&gt;AA8,"1","0")</f>
        <v>0</v>
      </c>
      <c r="AH8" s="56"/>
      <c r="AI8" s="61" t="str">
        <f>IF(AA8&gt;Y8,"1","0")</f>
        <v>1</v>
      </c>
      <c r="AJ8" s="52"/>
      <c r="AK8" s="34" t="s">
        <v>5</v>
      </c>
      <c r="AL8" s="35" t="str">
        <f>IF(AO8=0," ",AZ6)</f>
        <v>LH Kicker 1</v>
      </c>
      <c r="AM8" s="36">
        <f>BA6</f>
        <v>8.0490039176507899</v>
      </c>
      <c r="AN8" s="185"/>
      <c r="AO8" s="36">
        <f>BF6</f>
        <v>10</v>
      </c>
      <c r="AP8" s="185"/>
      <c r="AQ8" s="36">
        <f>BB6</f>
        <v>85</v>
      </c>
      <c r="AR8" s="187" t="s">
        <v>0</v>
      </c>
      <c r="AS8" s="36">
        <f>BD6</f>
        <v>36.01</v>
      </c>
      <c r="AT8" s="185"/>
      <c r="AU8" s="187">
        <f>BH6</f>
        <v>746</v>
      </c>
      <c r="AV8" s="187" t="s">
        <v>0</v>
      </c>
      <c r="AW8" s="187">
        <f>BJ6</f>
        <v>536.01</v>
      </c>
      <c r="AX8" s="5"/>
      <c r="AY8" s="43">
        <v>3</v>
      </c>
      <c r="AZ8" s="44" t="str">
        <f>IF(BA8=$BM$4,$BL$4,IF(BA8=$BM$6,$BL$6,IF(BA8=$BM$8,$BL$8,IF(BA8=$BM$10,$BL$10,IF(BA8=$BM$12,$BL$12,IF(BA8=$BM$14,$BL$14,IF(BA8=$BM$16,$BL$16,"0")))))))</f>
        <v>Die Stricher</v>
      </c>
      <c r="BA8" s="44">
        <f>LARGE($BM$4:$BM$14,3)</f>
        <v>6.0280026012435197</v>
      </c>
      <c r="BB8" s="44">
        <f>IF(BA8=$BM$4,$BP$4,IF(BA8=$BM$6,$BP$6,IF(BA8=$BM$8,$BP$8,IF(BA8=$BM$10,$BP$10,IF(BA8=$BM$12,$BP$12,IF(BA8=$BM$14,$BP$14,IF(BA8=$BM$16,$BP$16,"0")))))))</f>
        <v>75</v>
      </c>
      <c r="BC8" s="43" t="s">
        <v>0</v>
      </c>
      <c r="BD8" s="44">
        <f>IF(BA8=$BM$4,$BR$4,IF(BA8=$BM$6,$BR$6,IF(BA8=$BM$8,$BR$8,IF(BA8=$BM$10,$BR$10,IF(BA8=$BM$12,$BR$12,IF(BA8=$BM$14,$BR$14,IF(BA8=$BM$16,$BR20,"0")))))))</f>
        <v>47.01</v>
      </c>
      <c r="BE8" s="43"/>
      <c r="BF8" s="44">
        <f>IF(BA8=$BM$4,$BS$4,IF(BA8=$BM$6,$BS$6,IF(BA8=$BM$8,$BS$8,IF(BA8=$BM$10,$BS$10,IF(BA8=$BM$12,$BS$12,IF(BA8=$BM$14,$BS$14,IF(BA8=$BM$16,$BS20,"0")))))))</f>
        <v>10</v>
      </c>
      <c r="BG8" s="43"/>
      <c r="BH8" s="44">
        <f>IF(BA8=$BM$4,$BT$4,IF(BA8=$BM$6,$BT$6,IF(BA8=$BM$8,$BT$8,IF(BA8=$BM$10,$BT$10,IF(BA8=$BM$12,$BT$12,IF(BA8=$BM$14,$BT$14,IF(BA8=$BM$16,$BT20,"0")))))))</f>
        <v>683</v>
      </c>
      <c r="BI8" s="43" t="s">
        <v>0</v>
      </c>
      <c r="BJ8" s="44">
        <f>IF(BA8=$BM$4,$BV$4,IF(BA8=$BM$6,$BV$6,IF(BA8=$BM$8,$BV$8,IF(BA8=$BM$10,$BV$10,IF(BA8=$BM$12,$BV$12,IF(BA8=$BM$14,$BV$14,IF(BA8=$BM$16,$BV20,"0")))))))</f>
        <v>542.01</v>
      </c>
      <c r="BK8" s="45"/>
      <c r="BL8" s="14" t="str">
        <f>$C$6</f>
        <v>Die Öffies</v>
      </c>
      <c r="BM8" s="192">
        <f t="shared" ref="BM8" si="1">SUM(BN8+BO8)</f>
        <v>-9.8006335829217778E-2</v>
      </c>
      <c r="BN8" s="47">
        <f>Q6+Q8+S14+S20+S28+S38+S50+AG6+AG8+AI14+AI20+AI28+AI38+AI50+S64+AI64+(BP8-BR8)/1000</f>
        <v>-9.801E-2</v>
      </c>
      <c r="BO8" s="192">
        <f>(BT8/BV8)/100000</f>
        <v>3.6641707822208063E-6</v>
      </c>
      <c r="BP8" s="47">
        <f>I6+I8+K14+K20+K28+K38+K50+Y6+Y8+AA14+AA20+AA28+AA38+AA50+K64+AA64</f>
        <v>11</v>
      </c>
      <c r="BQ8" s="47" t="s">
        <v>0</v>
      </c>
      <c r="BR8" s="47">
        <f>K6+K8+I14+I20+I28+I38+I50+AA6+AA8+Y14+Y20+Y28+Y38+Y50+I64+Y64+0.01</f>
        <v>109.01</v>
      </c>
      <c r="BS8" s="47">
        <f>BX6+BZ6+BX8+BZ8+BY14+CA14+BY20+CA20+BY28+CA28+BY38+CA38+BY50+CA50+BY64+CA64</f>
        <v>10</v>
      </c>
      <c r="BT8" s="47">
        <f>M6+M8+O14+O20+O28+O38+O50+AC6+AC8+AE14+AE20+AE28+AE38+AE50+O64+AE64</f>
        <v>299</v>
      </c>
      <c r="BU8" s="47" t="s">
        <v>0</v>
      </c>
      <c r="BV8" s="47">
        <f>O6+O8+M14+M20+M28+M38+M50+AE6+AE8+AC14+AC20+AC28+AC38+AC50+M64+AC64+0.01</f>
        <v>816.01</v>
      </c>
      <c r="BW8" s="45"/>
      <c r="BX8" s="12">
        <f>COUNTIF(I8,"&gt;=0")</f>
        <v>1</v>
      </c>
      <c r="BY8" s="10">
        <f>COUNTIF(K8,"&gt;=0")</f>
        <v>1</v>
      </c>
      <c r="BZ8" s="12">
        <f>COUNTIF(Y8,"&gt;=0")</f>
        <v>1</v>
      </c>
      <c r="CA8" s="10">
        <f>COUNTIF(AA8,"&gt;=0")</f>
        <v>1</v>
      </c>
    </row>
    <row r="9" spans="1:79" ht="3" customHeight="1">
      <c r="A9" s="53"/>
      <c r="B9" s="14"/>
      <c r="C9" s="15" t="str">
        <f>B14</f>
        <v>KMA Kicker</v>
      </c>
      <c r="D9" s="52"/>
      <c r="E9" s="167"/>
      <c r="F9" s="167"/>
      <c r="G9" s="167"/>
      <c r="H9" s="58"/>
      <c r="I9" s="14"/>
      <c r="J9" s="14"/>
      <c r="K9" s="14"/>
      <c r="L9" s="58"/>
      <c r="M9" s="14"/>
      <c r="N9" s="14"/>
      <c r="O9" s="14"/>
      <c r="P9" s="58"/>
      <c r="Q9" s="14"/>
      <c r="R9" s="14"/>
      <c r="S9" s="14"/>
      <c r="T9" s="52"/>
      <c r="U9" s="14"/>
      <c r="V9" s="14"/>
      <c r="W9" s="14"/>
      <c r="X9" s="58"/>
      <c r="Y9" s="14"/>
      <c r="Z9" s="14"/>
      <c r="AA9" s="14"/>
      <c r="AB9" s="58"/>
      <c r="AC9" s="14"/>
      <c r="AD9" s="14"/>
      <c r="AE9" s="14"/>
      <c r="AF9" s="58"/>
      <c r="AG9" s="14"/>
      <c r="AH9" s="56"/>
      <c r="AI9" s="14"/>
      <c r="AJ9" s="52"/>
      <c r="AK9" s="58"/>
      <c r="AL9" s="58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58"/>
      <c r="AY9" s="63"/>
      <c r="AZ9" s="63"/>
      <c r="BA9" s="63"/>
      <c r="BB9" s="6"/>
      <c r="BC9" s="6"/>
      <c r="BD9" s="6"/>
      <c r="BE9" s="6"/>
      <c r="BF9" s="6"/>
      <c r="BG9" s="6"/>
      <c r="BH9" s="6"/>
      <c r="BI9" s="6"/>
      <c r="BJ9" s="6"/>
      <c r="BL9" s="3"/>
      <c r="BM9" s="3"/>
      <c r="BN9" s="7"/>
      <c r="BO9" s="190"/>
      <c r="BP9" s="183"/>
      <c r="BQ9" s="183"/>
      <c r="BR9" s="183"/>
      <c r="BS9" s="183"/>
      <c r="BT9" s="183"/>
      <c r="BU9" s="183"/>
      <c r="BV9" s="183"/>
      <c r="BX9" s="11"/>
      <c r="BY9" s="11"/>
      <c r="BZ9" s="11"/>
      <c r="CA9" s="11"/>
    </row>
    <row r="10" spans="1:79" ht="11.1" customHeight="1">
      <c r="A10" s="53"/>
      <c r="B10" s="65" t="s">
        <v>54</v>
      </c>
      <c r="C10" s="16">
        <f>B16</f>
        <v>0</v>
      </c>
      <c r="D10" s="52"/>
      <c r="E10" s="164" t="str">
        <f>$C$7</f>
        <v>CF Kicker</v>
      </c>
      <c r="F10" s="165" t="s">
        <v>0</v>
      </c>
      <c r="G10" s="166" t="str">
        <f>$C$4</f>
        <v>LH Kicker 1</v>
      </c>
      <c r="H10" s="58"/>
      <c r="I10" s="66">
        <v>2</v>
      </c>
      <c r="J10" s="34" t="s">
        <v>0</v>
      </c>
      <c r="K10" s="67">
        <v>10</v>
      </c>
      <c r="L10" s="58"/>
      <c r="M10" s="66">
        <v>45</v>
      </c>
      <c r="N10" s="34" t="s">
        <v>0</v>
      </c>
      <c r="O10" s="67">
        <v>79</v>
      </c>
      <c r="P10" s="58"/>
      <c r="Q10" s="61" t="str">
        <f>IF(I10&gt;K10,"1","0")</f>
        <v>0</v>
      </c>
      <c r="R10" s="14"/>
      <c r="S10" s="62" t="str">
        <f>IF(K10&gt;I10,"1","0")</f>
        <v>1</v>
      </c>
      <c r="T10" s="52"/>
      <c r="U10" s="62" t="str">
        <f>$C$7</f>
        <v>CF Kicker</v>
      </c>
      <c r="V10" s="34" t="s">
        <v>0</v>
      </c>
      <c r="W10" s="61" t="str">
        <f>$C$4</f>
        <v>LH Kicker 1</v>
      </c>
      <c r="X10" s="58"/>
      <c r="Y10" s="67">
        <v>1</v>
      </c>
      <c r="Z10" s="34" t="s">
        <v>0</v>
      </c>
      <c r="AA10" s="66">
        <v>11</v>
      </c>
      <c r="AB10" s="58"/>
      <c r="AC10" s="67">
        <v>43</v>
      </c>
      <c r="AD10" s="34" t="s">
        <v>0</v>
      </c>
      <c r="AE10" s="66">
        <v>78</v>
      </c>
      <c r="AF10" s="58"/>
      <c r="AG10" s="62" t="str">
        <f>IF(Y10&gt;AA10,"1","0")</f>
        <v>0</v>
      </c>
      <c r="AH10" s="56"/>
      <c r="AI10" s="61" t="str">
        <f>IF(AA10&gt;Y10,"1","0")</f>
        <v>1</v>
      </c>
      <c r="AJ10" s="52"/>
      <c r="AK10" s="37" t="s">
        <v>20</v>
      </c>
      <c r="AL10" s="38" t="str">
        <f>IF(AO10=0," ",AZ8)</f>
        <v>Die Stricher</v>
      </c>
      <c r="AM10" s="39">
        <f>BA8</f>
        <v>6.0280026012435197</v>
      </c>
      <c r="AN10" s="185"/>
      <c r="AO10" s="39">
        <f>BF8</f>
        <v>10</v>
      </c>
      <c r="AP10" s="185"/>
      <c r="AQ10" s="39">
        <f>BB8</f>
        <v>75</v>
      </c>
      <c r="AR10" s="188" t="s">
        <v>0</v>
      </c>
      <c r="AS10" s="39">
        <f>BD8</f>
        <v>47.01</v>
      </c>
      <c r="AT10" s="185"/>
      <c r="AU10" s="188">
        <f>BH8</f>
        <v>683</v>
      </c>
      <c r="AV10" s="188" t="s">
        <v>0</v>
      </c>
      <c r="AW10" s="188">
        <f>BJ8</f>
        <v>542.01</v>
      </c>
      <c r="AX10" s="5"/>
      <c r="AY10" s="43" t="s">
        <v>6</v>
      </c>
      <c r="AZ10" s="44" t="str">
        <f>IF(BA10=$BM$4,$BL$4,IF(BA10=$BM$6,$BL$6,IF(BA10=$BM$8,$BL$8,IF(BA10=$BM$10,$BL$10,IF(BA10=$BM$12,$BL$12,IF(BA10=$BM$14,$BL$14,IF(BA10=$BM$16,$BL$16,"0")))))))</f>
        <v>CF Kicker</v>
      </c>
      <c r="BA10" s="44">
        <f>LARGE($BM$4:$BM$14,4)</f>
        <v>4.0110017019201782</v>
      </c>
      <c r="BB10" s="44">
        <f>IF(BA10=$BM$4,$BP$4,IF(BA10=$BM$6,$BP$6,IF(BA10=$BM$8,$BP$8,IF(BA10=$BM$10,$BP$10,IF(BA10=$BM$12,$BP$12,IF(BA10=$BM$14,$BP$14,IF(BA10=$BM$16,$BP$16,"0")))))))</f>
        <v>66</v>
      </c>
      <c r="BC10" s="43" t="s">
        <v>0</v>
      </c>
      <c r="BD10" s="44">
        <f>IF(BA10=$BM$4,$BR$4,IF(BA10=$BM$6,$BR$6,IF(BA10=$BM$8,$BR$8,IF(BA10=$BM$10,$BR$10,IF(BA10=$BM$12,$BR$12,IF(BA10=$BM$14,$BR$14,IF(BA10=$BM$16,$BR22,"0")))))))</f>
        <v>55.01</v>
      </c>
      <c r="BE10" s="43"/>
      <c r="BF10" s="44">
        <f>IF(BA10=$BM$4,$BS$4,IF(BA10=$BM$6,$BS$6,IF(BA10=$BM$8,$BS$8,IF(BA10=$BM$10,$BS$10,IF(BA10=$BM$12,$BS$12,IF(BA10=$BM$14,$BS$14,IF(BA10=$BM$16,$BS22,"0")))))))</f>
        <v>10</v>
      </c>
      <c r="BG10" s="43"/>
      <c r="BH10" s="44">
        <f>IF(BA10=$BM$4,$BT$4,IF(BA10=$BM$6,$BT$6,IF(BA10=$BM$8,$BT$8,IF(BA10=$BM$10,$BT$10,IF(BA10=$BM$12,$BT$12,IF(BA10=$BM$14,$BT$14,IF(BA10=$BM$16,$BT22,"0")))))))</f>
        <v>660</v>
      </c>
      <c r="BI10" s="43" t="s">
        <v>0</v>
      </c>
      <c r="BJ10" s="44">
        <f>IF(BA10=$BM$4,$BV$4,IF(BA10=$BM$6,$BV$6,IF(BA10=$BM$8,$BV$8,IF(BA10=$BM$10,$BV$10,IF(BA10=$BM$12,$BV$12,IF(BA10=$BM$14,$BV$14,IF(BA10=$BM$16,$BV22,"0")))))))</f>
        <v>564.01</v>
      </c>
      <c r="BK10" s="45"/>
      <c r="BL10" s="14" t="str">
        <f>$C$7</f>
        <v>CF Kicker</v>
      </c>
      <c r="BM10" s="192">
        <f t="shared" ref="BM10" si="2">SUM(BN10+BO10)</f>
        <v>4.0110017019201782</v>
      </c>
      <c r="BN10" s="47">
        <f>Q10+Q12+Q14+S22+S30+S40+S52+AG10+AG12+AG14+AI22+AI30+AI40+AI52+S66+AI66+(BP10-BR10)/1000</f>
        <v>4.0109899999999996</v>
      </c>
      <c r="BO10" s="192">
        <f>(BT10/BV10)/100000</f>
        <v>1.1701920178720235E-5</v>
      </c>
      <c r="BP10" s="47">
        <f>I10+I12+I14+K22+K30+K40+K52+Y10+Y12+Y14+AA22+AA30+AA40+AA52+K66+AA66</f>
        <v>66</v>
      </c>
      <c r="BQ10" s="47" t="s">
        <v>0</v>
      </c>
      <c r="BR10" s="47">
        <f>K10+K12+K14+I22+I30+I40+I52+AA10+AA12+AA14+Y22+Y30+Y40+Y52+I66+Y66+0.01</f>
        <v>55.01</v>
      </c>
      <c r="BS10" s="47">
        <f>BX10+BZ10+BX12+BZ12+BX14+BZ14+BY22+CA22+BY30+CA30+BY40+CA40+BY52+CA52+BY66+CA66</f>
        <v>10</v>
      </c>
      <c r="BT10" s="47">
        <f>M10+M12+M14+O22+O30+O40+O52+AC10+AC12+AC14+AE22+AE30+AE40+AE52+O66+AE66</f>
        <v>660</v>
      </c>
      <c r="BU10" s="47" t="s">
        <v>0</v>
      </c>
      <c r="BV10" s="47">
        <f>O10+O12+O14+M22+M30+M40+M52+AE10+AE12+AE14+AC22+AC30+AC40+AC52+M66+AC66+0.01</f>
        <v>564.01</v>
      </c>
      <c r="BW10" s="45"/>
      <c r="BX10" s="13">
        <f>COUNTIF(I10,"&gt;=0")</f>
        <v>1</v>
      </c>
      <c r="BY10" s="9">
        <f>COUNTIF(K10,"&gt;=0")</f>
        <v>1</v>
      </c>
      <c r="BZ10" s="13">
        <f>COUNTIF(Y10,"&gt;=0")</f>
        <v>1</v>
      </c>
      <c r="CA10" s="9">
        <f>COUNTIF(AA10,"&gt;=0")</f>
        <v>1</v>
      </c>
    </row>
    <row r="11" spans="1:79" ht="3" customHeight="1">
      <c r="A11" s="53"/>
      <c r="B11" s="14"/>
      <c r="C11" s="17">
        <f>B18</f>
        <v>0</v>
      </c>
      <c r="D11" s="52"/>
      <c r="E11" s="167"/>
      <c r="F11" s="167"/>
      <c r="G11" s="167"/>
      <c r="H11" s="58"/>
      <c r="I11" s="14"/>
      <c r="J11" s="14"/>
      <c r="K11" s="14"/>
      <c r="L11" s="58"/>
      <c r="M11" s="14"/>
      <c r="N11" s="14"/>
      <c r="O11" s="14"/>
      <c r="P11" s="58"/>
      <c r="Q11" s="14"/>
      <c r="R11" s="14"/>
      <c r="S11" s="14"/>
      <c r="T11" s="52"/>
      <c r="U11" s="14"/>
      <c r="V11" s="14"/>
      <c r="W11" s="14"/>
      <c r="X11" s="58"/>
      <c r="Y11" s="14"/>
      <c r="Z11" s="14"/>
      <c r="AA11" s="14"/>
      <c r="AB11" s="58"/>
      <c r="AC11" s="14"/>
      <c r="AD11" s="14"/>
      <c r="AE11" s="14"/>
      <c r="AF11" s="58"/>
      <c r="AG11" s="14"/>
      <c r="AH11" s="56"/>
      <c r="AI11" s="14"/>
      <c r="AJ11" s="52"/>
      <c r="AK11" s="58"/>
      <c r="AL11" s="58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58"/>
      <c r="AY11" s="43"/>
      <c r="AZ11" s="43"/>
      <c r="BA11" s="64"/>
      <c r="BB11" s="43"/>
      <c r="BC11" s="43"/>
      <c r="BD11" s="43"/>
      <c r="BE11" s="43"/>
      <c r="BF11" s="43"/>
      <c r="BG11" s="43"/>
      <c r="BH11" s="43"/>
      <c r="BI11" s="43"/>
      <c r="BJ11" s="43"/>
      <c r="BK11" s="11"/>
      <c r="BL11" s="14"/>
      <c r="BM11" s="3"/>
      <c r="BN11" s="46"/>
      <c r="BO11" s="191"/>
      <c r="BP11" s="47"/>
      <c r="BQ11" s="47"/>
      <c r="BR11" s="47"/>
      <c r="BS11" s="47"/>
      <c r="BT11" s="47"/>
      <c r="BU11" s="47"/>
      <c r="BV11" s="47"/>
      <c r="BW11" s="45"/>
      <c r="BX11" s="11"/>
      <c r="BY11" s="11"/>
      <c r="BZ11" s="11"/>
      <c r="CA11" s="11"/>
    </row>
    <row r="12" spans="1:79" ht="11.1" customHeight="1">
      <c r="A12" s="53"/>
      <c r="B12" s="65" t="s">
        <v>55</v>
      </c>
      <c r="C12" s="68">
        <f>B20</f>
        <v>0</v>
      </c>
      <c r="D12" s="52"/>
      <c r="E12" s="164" t="str">
        <f>$C$7</f>
        <v>CF Kicker</v>
      </c>
      <c r="F12" s="165" t="s">
        <v>0</v>
      </c>
      <c r="G12" s="166" t="str">
        <f>$C$5</f>
        <v>LH Kicker 2</v>
      </c>
      <c r="H12" s="58"/>
      <c r="I12" s="66">
        <v>10</v>
      </c>
      <c r="J12" s="34" t="s">
        <v>0</v>
      </c>
      <c r="K12" s="67">
        <v>2</v>
      </c>
      <c r="L12" s="58"/>
      <c r="M12" s="66">
        <v>79</v>
      </c>
      <c r="N12" s="34" t="s">
        <v>0</v>
      </c>
      <c r="O12" s="67">
        <v>42</v>
      </c>
      <c r="P12" s="58"/>
      <c r="Q12" s="61" t="str">
        <f>IF(I12&gt;K12,"1","0")</f>
        <v>1</v>
      </c>
      <c r="R12" s="14"/>
      <c r="S12" s="62" t="str">
        <f>IF(K12&gt;I12,"1","0")</f>
        <v>0</v>
      </c>
      <c r="T12" s="52"/>
      <c r="U12" s="62" t="str">
        <f>$C$7</f>
        <v>CF Kicker</v>
      </c>
      <c r="V12" s="34" t="s">
        <v>0</v>
      </c>
      <c r="W12" s="61" t="str">
        <f>$C$5</f>
        <v>LH Kicker 2</v>
      </c>
      <c r="X12" s="58"/>
      <c r="Y12" s="67">
        <v>10</v>
      </c>
      <c r="Z12" s="34" t="s">
        <v>0</v>
      </c>
      <c r="AA12" s="66">
        <v>2</v>
      </c>
      <c r="AB12" s="58"/>
      <c r="AC12" s="67">
        <v>81</v>
      </c>
      <c r="AD12" s="34" t="s">
        <v>0</v>
      </c>
      <c r="AE12" s="66">
        <v>37</v>
      </c>
      <c r="AF12" s="58"/>
      <c r="AG12" s="62" t="str">
        <f>IF(Y12&gt;AA12,"1","0")</f>
        <v>1</v>
      </c>
      <c r="AH12" s="56"/>
      <c r="AI12" s="61" t="str">
        <f>IF(AA12&gt;Y12,"1","0")</f>
        <v>0</v>
      </c>
      <c r="AJ12" s="52"/>
      <c r="AK12" s="40" t="s">
        <v>6</v>
      </c>
      <c r="AL12" s="41" t="str">
        <f>IF(AO12=0," ",AZ10)</f>
        <v>CF Kicker</v>
      </c>
      <c r="AM12" s="42">
        <f>BA10</f>
        <v>4.0110017019201782</v>
      </c>
      <c r="AN12" s="185"/>
      <c r="AO12" s="42">
        <f>BF10</f>
        <v>10</v>
      </c>
      <c r="AP12" s="185"/>
      <c r="AQ12" s="42">
        <f>BB10</f>
        <v>66</v>
      </c>
      <c r="AR12" s="189" t="s">
        <v>0</v>
      </c>
      <c r="AS12" s="42">
        <f>BD10</f>
        <v>55.01</v>
      </c>
      <c r="AT12" s="185"/>
      <c r="AU12" s="189">
        <f>BH10</f>
        <v>660</v>
      </c>
      <c r="AV12" s="189" t="s">
        <v>0</v>
      </c>
      <c r="AW12" s="189">
        <f>BJ10</f>
        <v>564.01</v>
      </c>
      <c r="AX12" s="5"/>
      <c r="AY12" s="43" t="s">
        <v>7</v>
      </c>
      <c r="AZ12" s="44" t="str">
        <f>IF(BA12=$BM$4,$BL$4,IF(BA12=$BM$6,$BL$6,IF(BA12=$BM$8,$BL$8,IF(BA12=$BM$10,$BL$10,IF(BA12=$BM$12,$BL$12,IF(BA12=$BM$14,$BL$14,IF(BA12=$BM$16,$BL$16,"0")))))))</f>
        <v>LH Kicker 2</v>
      </c>
      <c r="BA12" s="44">
        <f>LARGE($BM$4:$BM$14,5)</f>
        <v>1.9519975176238633</v>
      </c>
      <c r="BB12" s="44">
        <f>IF(BA12=$BM$4,$BP$4,IF(BA12=$BM$6,$BP$6,IF(BA12=$BM$8,$BP$8,IF(BA12=$BM$10,$BP$10,IF(BA12=$BM$12,$BP$12,IF(BA12=$BM$14,$BP$14,IF(BA12=$BM$16,$BP$16,"0")))))))</f>
        <v>36</v>
      </c>
      <c r="BC12" s="43" t="s">
        <v>0</v>
      </c>
      <c r="BD12" s="44">
        <f>IF(BA12=$BM$4,$BR$4,IF(BA12=$BM$6,$BR$6,IF(BA12=$BM$8,$BR$8,IF(BA12=$BM$10,$BR$10,IF(BA12=$BM$12,$BR$12,IF(BA12=$BM$14,$BR$14,IF(BA12=$BM$16,$BR24,"0")))))))</f>
        <v>84.01</v>
      </c>
      <c r="BE12" s="43"/>
      <c r="BF12" s="44">
        <f>IF(BA12=$BM$4,$BS$4,IF(BA12=$BM$6,$BS$6,IF(BA12=$BM$8,$BS$8,IF(BA12=$BM$10,$BS$10,IF(BA12=$BM$12,$BS$12,IF(BA12=$BM$14,$BS$14,IF(BA12=$BM$16,$BS24,"0")))))))</f>
        <v>10</v>
      </c>
      <c r="BG12" s="43"/>
      <c r="BH12" s="44">
        <f>IF(BA12=$BM$4,$BT$4,IF(BA12=$BM$6,$BT$6,IF(BA12=$BM$8,$BT$8,IF(BA12=$BM$10,$BT$10,IF(BA12=$BM$12,$BT$12,IF(BA12=$BM$14,$BT$14,IF(BA12=$BM$16,$BT24,"0")))))))</f>
        <v>530</v>
      </c>
      <c r="BI12" s="43" t="s">
        <v>0</v>
      </c>
      <c r="BJ12" s="44">
        <f>IF(BA12=$BM$4,$BV$4,IF(BA12=$BM$6,$BV$6,IF(BA12=$BM$8,$BV$8,IF(BA12=$BM$10,$BV$10,IF(BA12=$BM$12,$BV$12,IF(BA12=$BM$14,$BV$14,IF(BA12=$BM$16,$BV24,"0")))))))</f>
        <v>705.01</v>
      </c>
      <c r="BK12" s="45"/>
      <c r="BL12" s="14" t="str">
        <f>$C$8</f>
        <v>Die Stricher</v>
      </c>
      <c r="BM12" s="192">
        <f t="shared" ref="BM12" si="3">SUM(BN12+BO12)</f>
        <v>6.0280026012435197</v>
      </c>
      <c r="BN12" s="47">
        <f>Q16+Q18+Q20+Q22+S32+S42+S54+AG16+AG18+AG20+AG22+AI32+AI42+AI54+S68+AI68+(BP12-BR12)/1000</f>
        <v>6.02799</v>
      </c>
      <c r="BO12" s="192">
        <f>(BT12/BV12)/100000</f>
        <v>1.2601243519492261E-5</v>
      </c>
      <c r="BP12" s="47">
        <f>I16+I18+I20+I22+K32+K42+K54+Y16+Y18+Y20+Y22+AA32+AA42+AA54+K68+AA68</f>
        <v>75</v>
      </c>
      <c r="BQ12" s="47" t="s">
        <v>0</v>
      </c>
      <c r="BR12" s="47">
        <f>K16+K18+K20+K22+I32+I42+I54+AA16+AA18+AA20+AA22+Y32+Y42+Y54+I68+Y68+0.01</f>
        <v>47.01</v>
      </c>
      <c r="BS12" s="47">
        <f>BX16+BZ16+BX18+BZ18+BX20+BZ20+BX22+BZ22+BY32+CA32+BY42+CA42+BY54+CA54+BY68+CA68</f>
        <v>10</v>
      </c>
      <c r="BT12" s="47">
        <f>M16+M18+M20+M22+O32+O42+O54+AC16+AC18+AC20+AC22+AE32+AE42+AE54+O68+AE68</f>
        <v>683</v>
      </c>
      <c r="BU12" s="47" t="s">
        <v>0</v>
      </c>
      <c r="BV12" s="47">
        <f>O16+O18+O20+O22+M32+M42+M54+AE16+AE18+AE20+AE22+AC32+AC42+AC54+M68+AC68+0.01</f>
        <v>542.01</v>
      </c>
      <c r="BW12" s="45"/>
      <c r="BX12" s="13">
        <f>COUNTIF(I12,"&gt;=0")</f>
        <v>1</v>
      </c>
      <c r="BY12" s="10">
        <f>COUNTIF(K12,"&gt;=0")</f>
        <v>1</v>
      </c>
      <c r="BZ12" s="13">
        <f>COUNTIF(Y12,"&gt;=0")</f>
        <v>1</v>
      </c>
      <c r="CA12" s="10">
        <f>COUNTIF(AA12,"&gt;=0")</f>
        <v>1</v>
      </c>
    </row>
    <row r="13" spans="1:79" ht="3" customHeight="1">
      <c r="A13" s="53"/>
      <c r="B13" s="14"/>
      <c r="C13" s="11"/>
      <c r="D13" s="52"/>
      <c r="E13" s="167"/>
      <c r="F13" s="167"/>
      <c r="G13" s="167"/>
      <c r="H13" s="58"/>
      <c r="I13" s="14"/>
      <c r="J13" s="14"/>
      <c r="K13" s="14"/>
      <c r="L13" s="58"/>
      <c r="M13" s="14"/>
      <c r="N13" s="14"/>
      <c r="O13" s="14"/>
      <c r="P13" s="58"/>
      <c r="Q13" s="14"/>
      <c r="R13" s="14"/>
      <c r="S13" s="14"/>
      <c r="T13" s="52"/>
      <c r="U13" s="14"/>
      <c r="V13" s="14"/>
      <c r="W13" s="14"/>
      <c r="X13" s="58"/>
      <c r="Y13" s="14"/>
      <c r="Z13" s="14"/>
      <c r="AA13" s="14"/>
      <c r="AB13" s="58"/>
      <c r="AC13" s="14"/>
      <c r="AD13" s="14"/>
      <c r="AE13" s="14"/>
      <c r="AF13" s="58"/>
      <c r="AG13" s="14"/>
      <c r="AH13" s="56"/>
      <c r="AI13" s="14"/>
      <c r="AJ13" s="52"/>
      <c r="AK13" s="58"/>
      <c r="AL13" s="58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58"/>
      <c r="AY13" s="43"/>
      <c r="AZ13" s="43"/>
      <c r="BA13" s="64"/>
      <c r="BB13" s="43"/>
      <c r="BC13" s="43"/>
      <c r="BD13" s="43"/>
      <c r="BE13" s="43"/>
      <c r="BF13" s="43"/>
      <c r="BG13" s="43"/>
      <c r="BH13" s="43"/>
      <c r="BI13" s="43"/>
      <c r="BJ13" s="43"/>
      <c r="BK13" s="11"/>
      <c r="BL13" s="14"/>
      <c r="BM13" s="3"/>
      <c r="BN13" s="46"/>
      <c r="BO13" s="191"/>
      <c r="BP13" s="47"/>
      <c r="BQ13" s="47"/>
      <c r="BR13" s="47"/>
      <c r="BS13" s="47"/>
      <c r="BT13" s="47"/>
      <c r="BU13" s="47"/>
      <c r="BV13" s="47"/>
      <c r="BW13" s="45"/>
      <c r="BX13" s="11"/>
      <c r="BY13" s="11"/>
      <c r="BZ13" s="11"/>
      <c r="CA13" s="11"/>
    </row>
    <row r="14" spans="1:79" ht="11.1" customHeight="1">
      <c r="A14" s="53"/>
      <c r="B14" s="65" t="s">
        <v>56</v>
      </c>
      <c r="C14" s="11"/>
      <c r="D14" s="52"/>
      <c r="E14" s="164" t="str">
        <f>$C$7</f>
        <v>CF Kicker</v>
      </c>
      <c r="F14" s="165" t="s">
        <v>0</v>
      </c>
      <c r="G14" s="166" t="str">
        <f>$C$6</f>
        <v>Die Öffies</v>
      </c>
      <c r="H14" s="58"/>
      <c r="I14" s="66">
        <v>12</v>
      </c>
      <c r="J14" s="34" t="s">
        <v>0</v>
      </c>
      <c r="K14" s="67">
        <v>0</v>
      </c>
      <c r="L14" s="58"/>
      <c r="M14" s="66">
        <v>84</v>
      </c>
      <c r="N14" s="34" t="s">
        <v>0</v>
      </c>
      <c r="O14" s="67">
        <v>28</v>
      </c>
      <c r="P14" s="58"/>
      <c r="Q14" s="61" t="str">
        <f>IF(I14&gt;K14,"1","0")</f>
        <v>1</v>
      </c>
      <c r="R14" s="14"/>
      <c r="S14" s="62" t="str">
        <f>IF(K14&gt;I14,"1","0")</f>
        <v>0</v>
      </c>
      <c r="T14" s="52"/>
      <c r="U14" s="62" t="str">
        <f>$C$7</f>
        <v>CF Kicker</v>
      </c>
      <c r="V14" s="34" t="s">
        <v>0</v>
      </c>
      <c r="W14" s="61" t="str">
        <f>$C$6</f>
        <v>Die Öffies</v>
      </c>
      <c r="X14" s="58"/>
      <c r="Y14" s="67">
        <v>12</v>
      </c>
      <c r="Z14" s="34" t="s">
        <v>0</v>
      </c>
      <c r="AA14" s="66">
        <v>0</v>
      </c>
      <c r="AB14" s="58"/>
      <c r="AC14" s="67">
        <v>84</v>
      </c>
      <c r="AD14" s="34" t="s">
        <v>0</v>
      </c>
      <c r="AE14" s="66">
        <v>21</v>
      </c>
      <c r="AF14" s="58"/>
      <c r="AG14" s="62" t="str">
        <f>IF(Y14&gt;AA14,"1","0")</f>
        <v>1</v>
      </c>
      <c r="AH14" s="56"/>
      <c r="AI14" s="61" t="str">
        <f>IF(AA14&gt;Y14,"1","0")</f>
        <v>0</v>
      </c>
      <c r="AJ14" s="52"/>
      <c r="AK14" s="40" t="s">
        <v>7</v>
      </c>
      <c r="AL14" s="41" t="str">
        <f>IF(AO14=0," ",AZ12)</f>
        <v>LH Kicker 2</v>
      </c>
      <c r="AM14" s="42">
        <f>BA12</f>
        <v>1.9519975176238633</v>
      </c>
      <c r="AN14" s="185"/>
      <c r="AO14" s="42">
        <f>BF12</f>
        <v>10</v>
      </c>
      <c r="AP14" s="185"/>
      <c r="AQ14" s="42">
        <f>BB12</f>
        <v>36</v>
      </c>
      <c r="AR14" s="189" t="s">
        <v>0</v>
      </c>
      <c r="AS14" s="42">
        <f>BD12</f>
        <v>84.01</v>
      </c>
      <c r="AT14" s="185"/>
      <c r="AU14" s="189">
        <f>BH12</f>
        <v>530</v>
      </c>
      <c r="AV14" s="189" t="s">
        <v>0</v>
      </c>
      <c r="AW14" s="189">
        <f>BJ12</f>
        <v>705.01</v>
      </c>
      <c r="AX14" s="5"/>
      <c r="AY14" s="43" t="s">
        <v>8</v>
      </c>
      <c r="AZ14" s="44" t="str">
        <f>IF(BA14=$BM$4,$BL$4,IF(BA14=$BM$6,$BL$6,IF(BA14=$BM$8,$BL$8,IF(BA14=$BM$10,$BL$10,IF(BA14=$BM$12,$BL$12,IF(BA14=$BM$14,$BL$14,IF(BA14=$BM$16,$BL$16,"0")))))))</f>
        <v>Die Öffies</v>
      </c>
      <c r="BA14" s="44">
        <f>LARGE($BM$4:$BM$14,6)</f>
        <v>-9.8006335829217778E-2</v>
      </c>
      <c r="BB14" s="44">
        <f>IF(BA14=$BM$4,$BP$4,IF(BA14=$BM$6,$BP$6,IF(BA14=$BM$8,$BP$8,IF(BA14=$BM$10,$BP$10,IF(BA14=$BM$12,$BP$12,IF(BA14=$BM$14,$BP$14,IF(BA14=$BM$16,$BP$16,"0")))))))</f>
        <v>11</v>
      </c>
      <c r="BC14" s="43" t="s">
        <v>0</v>
      </c>
      <c r="BD14" s="44">
        <f>IF(BA14=$BM$4,$BR$4,IF(BA14=$BM$6,$BR$6,IF(BA14=$BM$8,$BR$8,IF(BA14=$BM$10,$BR$10,IF(BA14=$BM$12,$BR$12,IF(BA14=$BM$14,$BR$14,IF(BA14=$BM$16,$BR26,"0")))))))</f>
        <v>109.01</v>
      </c>
      <c r="BE14" s="43"/>
      <c r="BF14" s="44">
        <f>IF(BA14=$BM$4,$BS$4,IF(BA14=$BM$6,$BS$6,IF(BA14=$BM$8,$BS$8,IF(BA14=$BM$10,$BS$10,IF(BA14=$BM$12,$BS$12,IF(BA14=$BM$14,$BS$14,IF(BA14=$BM$16,$BS26,"0")))))))</f>
        <v>10</v>
      </c>
      <c r="BG14" s="43"/>
      <c r="BH14" s="44">
        <f>IF(BA14=$BM$4,$BT$4,IF(BA14=$BM$6,$BT$6,IF(BA14=$BM$8,$BT$8,IF(BA14=$BM$10,$BT$10,IF(BA14=$BM$12,$BT$12,IF(BA14=$BM$14,$BT$14,IF(BA14=$BM$16,$BT26,"0")))))))</f>
        <v>299</v>
      </c>
      <c r="BI14" s="43" t="s">
        <v>0</v>
      </c>
      <c r="BJ14" s="44">
        <f>IF(BA14=$BM$4,$BV$4,IF(BA14=$BM$6,$BV$6,IF(BA14=$BM$8,$BV$8,IF(BA14=$BM$10,$BV$10,IF(BA14=$BM$12,$BV$12,IF(BA14=$BM$14,$BV$14,IF(BA14=$BM$16,$BV26,"0")))))))</f>
        <v>816.01</v>
      </c>
      <c r="BK14" s="45"/>
      <c r="BL14" s="14" t="str">
        <f>$C$9</f>
        <v>KMA Kicker</v>
      </c>
      <c r="BM14" s="192">
        <f t="shared" ref="BM14" si="4">SUM(BN14+BO14)</f>
        <v>10.058004832054595</v>
      </c>
      <c r="BN14" s="47">
        <f>Q24+Q26+Q28+Q30+Q32+S44+S56+AG24+AG26+AG28+AG30+AG32+AI44+AI56+S70+AI70+(BP14-BR14)/1000</f>
        <v>10.05799</v>
      </c>
      <c r="BO14" s="192">
        <f>(BT14/BV14)/100000</f>
        <v>1.4832054594583934E-5</v>
      </c>
      <c r="BP14" s="47">
        <f>I24+I26+I28+I30+I32+K44+K56+Y24+Y26+Y28+Y30+Y32+AA44+AA56+K70+AA70</f>
        <v>90</v>
      </c>
      <c r="BQ14" s="47" t="s">
        <v>0</v>
      </c>
      <c r="BR14" s="47">
        <f>K24+K26+K28+K30+K32+I44+I56+AA24+AA26+AA28+AA30+AA32+Y44+Y56+I70+Y70+0.01</f>
        <v>32.01</v>
      </c>
      <c r="BS14" s="47">
        <f>BX24+BZ24+BX26+BZ26+BX28+BZ28+BX30+BZ30+BX32+BZ32+BY44+CA44+BY56+CA56+BY70+CA70</f>
        <v>10</v>
      </c>
      <c r="BT14" s="47">
        <f>M24+M26+M28+M30+M32+O44+O56+AC24+AC26+AC28+AC30+AC32+AE44+AE56+O70+AE70</f>
        <v>752</v>
      </c>
      <c r="BU14" s="47" t="s">
        <v>0</v>
      </c>
      <c r="BV14" s="47">
        <f>O24+O26+O28+O30+O32+M44+M56+AE24+AE26+AE28+AE30+AE32+AC44+AC56+M70+AC70+0.01</f>
        <v>507.01</v>
      </c>
      <c r="BW14" s="45"/>
      <c r="BX14" s="13">
        <f>COUNTIF(I14,"&gt;=0")</f>
        <v>1</v>
      </c>
      <c r="BY14" s="12">
        <f>COUNTIF(K14,"&gt;=0")</f>
        <v>1</v>
      </c>
      <c r="BZ14" s="13">
        <f>COUNTIF(Y14,"&gt;=0")</f>
        <v>1</v>
      </c>
      <c r="CA14" s="12">
        <f>COUNTIF(AA14,"&gt;=0")</f>
        <v>1</v>
      </c>
    </row>
    <row r="15" spans="1:79" ht="3" customHeight="1">
      <c r="A15" s="53"/>
      <c r="B15" s="8"/>
      <c r="C15" s="11"/>
      <c r="D15" s="52"/>
      <c r="E15" s="167"/>
      <c r="F15" s="167"/>
      <c r="G15" s="167"/>
      <c r="H15" s="58"/>
      <c r="I15" s="14"/>
      <c r="J15" s="14"/>
      <c r="K15" s="14"/>
      <c r="L15" s="58"/>
      <c r="M15" s="14"/>
      <c r="N15" s="14"/>
      <c r="O15" s="14"/>
      <c r="P15" s="58"/>
      <c r="Q15" s="14"/>
      <c r="R15" s="14"/>
      <c r="S15" s="14"/>
      <c r="T15" s="52"/>
      <c r="U15" s="14"/>
      <c r="V15" s="14"/>
      <c r="W15" s="14"/>
      <c r="X15" s="58"/>
      <c r="Y15" s="14"/>
      <c r="Z15" s="14"/>
      <c r="AA15" s="14"/>
      <c r="AB15" s="58"/>
      <c r="AC15" s="14"/>
      <c r="AD15" s="14"/>
      <c r="AE15" s="14"/>
      <c r="AF15" s="58"/>
      <c r="AG15" s="14"/>
      <c r="AH15" s="56"/>
      <c r="AI15" s="14"/>
      <c r="AJ15" s="52"/>
      <c r="AK15" s="58"/>
      <c r="AL15" s="58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58"/>
      <c r="AY15" s="43"/>
      <c r="AZ15" s="43"/>
      <c r="BA15" s="64"/>
      <c r="BB15" s="43"/>
      <c r="BC15" s="43"/>
      <c r="BD15" s="43"/>
      <c r="BE15" s="43"/>
      <c r="BF15" s="43"/>
      <c r="BG15" s="43"/>
      <c r="BH15" s="43"/>
      <c r="BI15" s="43"/>
      <c r="BJ15" s="43"/>
      <c r="BK15" s="11"/>
      <c r="BL15" s="14"/>
      <c r="BM15" s="3"/>
      <c r="BN15" s="46"/>
      <c r="BO15" s="46"/>
      <c r="BP15" s="14"/>
      <c r="BQ15" s="14"/>
      <c r="BR15" s="14"/>
      <c r="BS15" s="14"/>
      <c r="BT15" s="14"/>
      <c r="BU15" s="14"/>
      <c r="BV15" s="14"/>
      <c r="BW15" s="45"/>
      <c r="BX15" s="11"/>
      <c r="BY15" s="11"/>
      <c r="BZ15" s="11"/>
      <c r="CA15" s="11"/>
    </row>
    <row r="16" spans="1:79" ht="11.1" customHeight="1">
      <c r="A16" s="53"/>
      <c r="B16" s="8"/>
      <c r="C16" s="11"/>
      <c r="D16" s="52"/>
      <c r="E16" s="164" t="str">
        <f>$C$8</f>
        <v>Die Stricher</v>
      </c>
      <c r="F16" s="165" t="s">
        <v>0</v>
      </c>
      <c r="G16" s="166" t="str">
        <f>$C$4</f>
        <v>LH Kicker 1</v>
      </c>
      <c r="H16" s="58"/>
      <c r="I16" s="66">
        <v>4</v>
      </c>
      <c r="J16" s="34" t="s">
        <v>0</v>
      </c>
      <c r="K16" s="67">
        <v>8</v>
      </c>
      <c r="L16" s="58"/>
      <c r="M16" s="66">
        <v>50</v>
      </c>
      <c r="N16" s="34" t="s">
        <v>0</v>
      </c>
      <c r="O16" s="67">
        <v>74</v>
      </c>
      <c r="P16" s="58"/>
      <c r="Q16" s="61" t="str">
        <f>IF(I16&gt;K16,"1","0")</f>
        <v>0</v>
      </c>
      <c r="R16" s="14"/>
      <c r="S16" s="62" t="str">
        <f>IF(K16&gt;I16,"1","0")</f>
        <v>1</v>
      </c>
      <c r="T16" s="52"/>
      <c r="U16" s="62" t="str">
        <f>$C$8</f>
        <v>Die Stricher</v>
      </c>
      <c r="V16" s="34" t="s">
        <v>0</v>
      </c>
      <c r="W16" s="61" t="str">
        <f>$C$4</f>
        <v>LH Kicker 1</v>
      </c>
      <c r="X16" s="58"/>
      <c r="Y16" s="67">
        <v>5</v>
      </c>
      <c r="Z16" s="34" t="s">
        <v>0</v>
      </c>
      <c r="AA16" s="66">
        <v>7</v>
      </c>
      <c r="AB16" s="58"/>
      <c r="AC16" s="67">
        <v>56</v>
      </c>
      <c r="AD16" s="34" t="s">
        <v>0</v>
      </c>
      <c r="AE16" s="66">
        <v>67</v>
      </c>
      <c r="AF16" s="58"/>
      <c r="AG16" s="62" t="str">
        <f>IF(Y16&gt;AA16,"1","0")</f>
        <v>0</v>
      </c>
      <c r="AH16" s="56"/>
      <c r="AI16" s="61" t="str">
        <f>IF(AA16&gt;Y16,"1","0")</f>
        <v>1</v>
      </c>
      <c r="AJ16" s="52"/>
      <c r="AK16" s="40" t="s">
        <v>8</v>
      </c>
      <c r="AL16" s="41" t="str">
        <f>IF(AO16=0," ",AZ14)</f>
        <v>Die Öffies</v>
      </c>
      <c r="AM16" s="42">
        <f>BA14</f>
        <v>-9.8006335829217778E-2</v>
      </c>
      <c r="AN16" s="185"/>
      <c r="AO16" s="42">
        <f>BF14</f>
        <v>10</v>
      </c>
      <c r="AP16" s="185"/>
      <c r="AQ16" s="42">
        <f>BB14</f>
        <v>11</v>
      </c>
      <c r="AR16" s="189" t="s">
        <v>0</v>
      </c>
      <c r="AS16" s="42">
        <f>BD14</f>
        <v>109.01</v>
      </c>
      <c r="AT16" s="185"/>
      <c r="AU16" s="189">
        <f>BH14</f>
        <v>299</v>
      </c>
      <c r="AV16" s="189" t="s">
        <v>0</v>
      </c>
      <c r="AW16" s="189">
        <f>BJ14</f>
        <v>816.01</v>
      </c>
      <c r="AX16" s="5"/>
      <c r="AY16" s="43"/>
      <c r="AZ16" s="44"/>
      <c r="BA16" s="44"/>
      <c r="BB16" s="44"/>
      <c r="BC16" s="43"/>
      <c r="BD16" s="44"/>
      <c r="BE16" s="43"/>
      <c r="BF16" s="44"/>
      <c r="BG16" s="43"/>
      <c r="BH16" s="44"/>
      <c r="BI16" s="43"/>
      <c r="BJ16" s="43"/>
      <c r="BK16" s="45"/>
      <c r="BL16" s="14"/>
      <c r="BM16" s="14"/>
      <c r="BN16" s="47"/>
      <c r="BO16" s="47"/>
      <c r="BP16" s="14"/>
      <c r="BQ16" s="14"/>
      <c r="BR16" s="14"/>
      <c r="BS16" s="14"/>
      <c r="BT16" s="14"/>
      <c r="BU16" s="14"/>
      <c r="BV16" s="14"/>
      <c r="BW16" s="45"/>
      <c r="BX16" s="14">
        <f>COUNTIF(I16,"&gt;=0")</f>
        <v>1</v>
      </c>
      <c r="BY16" s="9">
        <f>COUNTIF(K16,"&gt;=0")</f>
        <v>1</v>
      </c>
      <c r="BZ16" s="14">
        <f>COUNTIF(Y16,"&gt;=0")</f>
        <v>1</v>
      </c>
      <c r="CA16" s="9">
        <f>COUNTIF(AA16,"&gt;=0")</f>
        <v>1</v>
      </c>
    </row>
    <row r="17" spans="1:79" ht="3" customHeight="1">
      <c r="A17" s="53"/>
      <c r="B17" s="8"/>
      <c r="C17" s="11"/>
      <c r="D17" s="52"/>
      <c r="E17" s="167"/>
      <c r="F17" s="167"/>
      <c r="G17" s="167"/>
      <c r="H17" s="58"/>
      <c r="I17" s="14"/>
      <c r="J17" s="14"/>
      <c r="K17" s="14"/>
      <c r="L17" s="58"/>
      <c r="M17" s="14"/>
      <c r="N17" s="14"/>
      <c r="O17" s="14"/>
      <c r="P17" s="58"/>
      <c r="Q17" s="14"/>
      <c r="R17" s="14"/>
      <c r="S17" s="14"/>
      <c r="T17" s="52"/>
      <c r="U17" s="14"/>
      <c r="V17" s="14"/>
      <c r="W17" s="14"/>
      <c r="X17" s="58"/>
      <c r="Y17" s="14"/>
      <c r="Z17" s="14"/>
      <c r="AA17" s="14"/>
      <c r="AB17" s="58"/>
      <c r="AC17" s="14"/>
      <c r="AD17" s="14"/>
      <c r="AE17" s="14"/>
      <c r="AF17" s="58"/>
      <c r="AG17" s="14"/>
      <c r="AH17" s="56"/>
      <c r="AI17" s="14"/>
      <c r="AJ17" s="52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43"/>
      <c r="AZ17" s="43"/>
      <c r="BA17" s="64"/>
      <c r="BB17" s="43"/>
      <c r="BC17" s="43"/>
      <c r="BD17" s="43"/>
      <c r="BE17" s="43"/>
      <c r="BF17" s="43"/>
      <c r="BG17" s="43"/>
      <c r="BH17" s="43"/>
      <c r="BI17" s="43"/>
      <c r="BJ17" s="43"/>
      <c r="BK17" s="11"/>
      <c r="BL17" s="14"/>
      <c r="BM17" s="14"/>
      <c r="BN17" s="46"/>
      <c r="BO17" s="46"/>
      <c r="BP17" s="14"/>
      <c r="BQ17" s="14"/>
      <c r="BR17" s="14"/>
      <c r="BS17" s="14"/>
      <c r="BT17" s="14"/>
      <c r="BU17" s="14"/>
      <c r="BV17" s="14"/>
      <c r="BW17" s="45"/>
      <c r="BX17" s="11"/>
      <c r="BY17" s="11"/>
      <c r="BZ17" s="11"/>
      <c r="CA17" s="11"/>
    </row>
    <row r="18" spans="1:79" ht="11.1" customHeight="1">
      <c r="A18" s="53"/>
      <c r="B18" s="8"/>
      <c r="C18" s="11"/>
      <c r="D18" s="52"/>
      <c r="E18" s="164" t="str">
        <f>$C$8</f>
        <v>Die Stricher</v>
      </c>
      <c r="F18" s="165" t="s">
        <v>0</v>
      </c>
      <c r="G18" s="166" t="str">
        <f>$C$5</f>
        <v>LH Kicker 2</v>
      </c>
      <c r="H18" s="58"/>
      <c r="I18" s="66">
        <v>8</v>
      </c>
      <c r="J18" s="34" t="s">
        <v>0</v>
      </c>
      <c r="K18" s="67">
        <v>4</v>
      </c>
      <c r="L18" s="58"/>
      <c r="M18" s="66">
        <v>75</v>
      </c>
      <c r="N18" s="34" t="s">
        <v>0</v>
      </c>
      <c r="O18" s="67">
        <v>54</v>
      </c>
      <c r="P18" s="58"/>
      <c r="Q18" s="61" t="str">
        <f>IF(I18&gt;K18,"1","0")</f>
        <v>1</v>
      </c>
      <c r="R18" s="14"/>
      <c r="S18" s="62" t="str">
        <f>IF(K18&gt;I18,"1","0")</f>
        <v>0</v>
      </c>
      <c r="T18" s="52"/>
      <c r="U18" s="62" t="str">
        <f>$C$8</f>
        <v>Die Stricher</v>
      </c>
      <c r="V18" s="34" t="s">
        <v>0</v>
      </c>
      <c r="W18" s="61" t="str">
        <f>$C$5</f>
        <v>LH Kicker 2</v>
      </c>
      <c r="X18" s="58"/>
      <c r="Y18" s="67">
        <v>10</v>
      </c>
      <c r="Z18" s="34" t="s">
        <v>0</v>
      </c>
      <c r="AA18" s="66">
        <v>2</v>
      </c>
      <c r="AB18" s="58"/>
      <c r="AC18" s="67">
        <v>79</v>
      </c>
      <c r="AD18" s="34" t="s">
        <v>0</v>
      </c>
      <c r="AE18" s="66">
        <v>42</v>
      </c>
      <c r="AF18" s="58"/>
      <c r="AG18" s="62" t="str">
        <f>IF(Y18&gt;AA18,"1","0")</f>
        <v>1</v>
      </c>
      <c r="AH18" s="56"/>
      <c r="AI18" s="61" t="str">
        <f>IF(AA18&gt;Y18,"1","0")</f>
        <v>0</v>
      </c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"/>
      <c r="AY18" s="43"/>
      <c r="AZ18" s="43"/>
      <c r="BA18" s="44"/>
      <c r="BB18" s="43"/>
      <c r="BC18" s="43"/>
      <c r="BD18" s="43"/>
      <c r="BE18" s="43"/>
      <c r="BF18" s="43"/>
      <c r="BG18" s="43"/>
      <c r="BH18" s="43"/>
      <c r="BI18" s="43"/>
      <c r="BJ18" s="43"/>
      <c r="BK18" s="45"/>
      <c r="BL18" s="14"/>
      <c r="BM18" s="14"/>
      <c r="BN18" s="47"/>
      <c r="BO18" s="47"/>
      <c r="BP18" s="14"/>
      <c r="BQ18" s="14"/>
      <c r="BR18" s="14"/>
      <c r="BS18" s="14"/>
      <c r="BT18" s="14"/>
      <c r="BU18" s="14"/>
      <c r="BV18" s="14"/>
      <c r="BW18" s="45"/>
      <c r="BX18" s="14">
        <f>COUNTIF(I18,"&gt;=0")</f>
        <v>1</v>
      </c>
      <c r="BY18" s="10">
        <f>COUNTIF(K18,"&gt;=0")</f>
        <v>1</v>
      </c>
      <c r="BZ18" s="14">
        <f>COUNTIF(Y18,"&gt;=0")</f>
        <v>1</v>
      </c>
      <c r="CA18" s="10">
        <f>COUNTIF(AA18,"&gt;=0")</f>
        <v>1</v>
      </c>
    </row>
    <row r="19" spans="1:79" ht="3" customHeight="1">
      <c r="A19" s="53"/>
      <c r="B19" s="8"/>
      <c r="C19" s="11"/>
      <c r="D19" s="52"/>
      <c r="E19" s="167"/>
      <c r="F19" s="167"/>
      <c r="G19" s="167"/>
      <c r="H19" s="58"/>
      <c r="I19" s="14"/>
      <c r="J19" s="14"/>
      <c r="K19" s="14"/>
      <c r="L19" s="58"/>
      <c r="M19" s="14"/>
      <c r="N19" s="14"/>
      <c r="O19" s="14"/>
      <c r="P19" s="58"/>
      <c r="Q19" s="14"/>
      <c r="R19" s="14"/>
      <c r="S19" s="14"/>
      <c r="T19" s="52"/>
      <c r="U19" s="14"/>
      <c r="V19" s="14"/>
      <c r="W19" s="14"/>
      <c r="X19" s="58"/>
      <c r="Y19" s="14"/>
      <c r="Z19" s="14"/>
      <c r="AA19" s="14"/>
      <c r="AB19" s="58"/>
      <c r="AC19" s="14"/>
      <c r="AD19" s="14"/>
      <c r="AE19" s="14"/>
      <c r="AF19" s="58"/>
      <c r="AG19" s="14"/>
      <c r="AH19" s="56"/>
      <c r="AI19" s="14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8"/>
      <c r="AY19" s="43"/>
      <c r="AZ19" s="43"/>
      <c r="BA19" s="64"/>
      <c r="BB19" s="43"/>
      <c r="BC19" s="43"/>
      <c r="BD19" s="43"/>
      <c r="BE19" s="43"/>
      <c r="BF19" s="43"/>
      <c r="BG19" s="43"/>
      <c r="BH19" s="43"/>
      <c r="BI19" s="43"/>
      <c r="BJ19" s="43"/>
      <c r="BL19" s="3"/>
      <c r="BM19" s="3"/>
      <c r="BN19" s="7"/>
      <c r="BO19" s="7"/>
      <c r="BP19" s="3"/>
      <c r="BQ19" s="3"/>
      <c r="BR19" s="3"/>
      <c r="BS19" s="3"/>
      <c r="BT19" s="3"/>
      <c r="BU19" s="3"/>
      <c r="BV19" s="3"/>
      <c r="BX19" s="11"/>
      <c r="BY19" s="11"/>
      <c r="BZ19" s="11"/>
      <c r="CA19" s="11"/>
    </row>
    <row r="20" spans="1:79" ht="11.1" customHeight="1">
      <c r="A20" s="53"/>
      <c r="B20" s="8"/>
      <c r="C20" s="11"/>
      <c r="D20" s="52"/>
      <c r="E20" s="164" t="str">
        <f>$C$8</f>
        <v>Die Stricher</v>
      </c>
      <c r="F20" s="165" t="s">
        <v>0</v>
      </c>
      <c r="G20" s="166" t="str">
        <f>$C$6</f>
        <v>Die Öffies</v>
      </c>
      <c r="H20" s="58"/>
      <c r="I20" s="66">
        <v>12</v>
      </c>
      <c r="J20" s="34" t="s">
        <v>0</v>
      </c>
      <c r="K20" s="67">
        <v>0</v>
      </c>
      <c r="L20" s="58"/>
      <c r="M20" s="66">
        <v>84</v>
      </c>
      <c r="N20" s="34" t="s">
        <v>0</v>
      </c>
      <c r="O20" s="67">
        <v>0</v>
      </c>
      <c r="P20" s="58"/>
      <c r="Q20" s="61" t="str">
        <f>IF(I20&gt;K20,"1","0")</f>
        <v>1</v>
      </c>
      <c r="R20" s="14"/>
      <c r="S20" s="62" t="str">
        <f>IF(K20&gt;I20,"1","0")</f>
        <v>0</v>
      </c>
      <c r="T20" s="52"/>
      <c r="U20" s="62" t="str">
        <f>$C$8</f>
        <v>Die Stricher</v>
      </c>
      <c r="V20" s="34" t="s">
        <v>0</v>
      </c>
      <c r="W20" s="61" t="str">
        <f>$C$6</f>
        <v>Die Öffies</v>
      </c>
      <c r="X20" s="58"/>
      <c r="Y20" s="67">
        <v>11</v>
      </c>
      <c r="Z20" s="34" t="s">
        <v>0</v>
      </c>
      <c r="AA20" s="66">
        <v>1</v>
      </c>
      <c r="AB20" s="58"/>
      <c r="AC20" s="67">
        <v>83</v>
      </c>
      <c r="AD20" s="34" t="s">
        <v>0</v>
      </c>
      <c r="AE20" s="66">
        <v>39</v>
      </c>
      <c r="AF20" s="58"/>
      <c r="AG20" s="62" t="str">
        <f>IF(Y20&gt;AA20,"1","0")</f>
        <v>1</v>
      </c>
      <c r="AH20" s="56"/>
      <c r="AI20" s="61" t="str">
        <f>IF(AA20&gt;Y20,"1","0")</f>
        <v>0</v>
      </c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"/>
      <c r="AY20" s="43"/>
      <c r="AZ20" s="43"/>
      <c r="BA20" s="44"/>
      <c r="BB20" s="43"/>
      <c r="BC20" s="43"/>
      <c r="BD20" s="43"/>
      <c r="BE20" s="43"/>
      <c r="BF20" s="43"/>
      <c r="BG20" s="43"/>
      <c r="BH20" s="43"/>
      <c r="BI20" s="43"/>
      <c r="BJ20" s="43"/>
      <c r="BL20" s="14"/>
      <c r="BM20" s="14"/>
      <c r="BN20" s="47"/>
      <c r="BO20" s="47"/>
      <c r="BP20" s="14"/>
      <c r="BQ20" s="14"/>
      <c r="BR20" s="14"/>
      <c r="BS20" s="14"/>
      <c r="BT20" s="14"/>
      <c r="BU20" s="14"/>
      <c r="BV20" s="14"/>
      <c r="BX20" s="14">
        <f>COUNTIF(I20,"&gt;=0")</f>
        <v>1</v>
      </c>
      <c r="BY20" s="12">
        <f>COUNTIF(K20,"&gt;=0")</f>
        <v>1</v>
      </c>
      <c r="BZ20" s="14">
        <f>COUNTIF(Y20,"&gt;=0")</f>
        <v>1</v>
      </c>
      <c r="CA20" s="12">
        <f>COUNTIF(AA20,"&gt;=0")</f>
        <v>1</v>
      </c>
    </row>
    <row r="21" spans="1:79" ht="3" customHeight="1">
      <c r="A21" s="53"/>
      <c r="B21" s="8"/>
      <c r="C21" s="11"/>
      <c r="D21" s="52"/>
      <c r="E21" s="167"/>
      <c r="F21" s="167"/>
      <c r="G21" s="167"/>
      <c r="H21" s="58"/>
      <c r="I21" s="14"/>
      <c r="J21" s="14"/>
      <c r="K21" s="14"/>
      <c r="L21" s="58"/>
      <c r="M21" s="14"/>
      <c r="N21" s="14"/>
      <c r="O21" s="14"/>
      <c r="P21" s="58"/>
      <c r="Q21" s="14"/>
      <c r="R21" s="14"/>
      <c r="S21" s="14"/>
      <c r="T21" s="52"/>
      <c r="U21" s="14"/>
      <c r="V21" s="14"/>
      <c r="W21" s="14"/>
      <c r="X21" s="58"/>
      <c r="Y21" s="14"/>
      <c r="Z21" s="14"/>
      <c r="AA21" s="14"/>
      <c r="AB21" s="58"/>
      <c r="AC21" s="14"/>
      <c r="AD21" s="14"/>
      <c r="AE21" s="14"/>
      <c r="AF21" s="58"/>
      <c r="AG21" s="14"/>
      <c r="AH21" s="56"/>
      <c r="AI21" s="14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8"/>
      <c r="AY21" s="45"/>
      <c r="AZ21" s="45"/>
      <c r="BA21" s="48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4"/>
      <c r="BM21" s="4"/>
      <c r="BN21" s="2"/>
      <c r="BO21" s="2"/>
      <c r="BP21" s="4"/>
      <c r="BQ21" s="4"/>
      <c r="BR21" s="4"/>
      <c r="BS21" s="4"/>
      <c r="BT21" s="4"/>
      <c r="BU21" s="4"/>
      <c r="BV21" s="4"/>
      <c r="BW21" s="45"/>
      <c r="BX21" s="11"/>
      <c r="BY21" s="11"/>
      <c r="BZ21" s="11"/>
      <c r="CA21" s="11"/>
    </row>
    <row r="22" spans="1:79" ht="11.1" customHeight="1">
      <c r="A22" s="53"/>
      <c r="B22" s="8"/>
      <c r="C22" s="11"/>
      <c r="D22" s="52"/>
      <c r="E22" s="164" t="str">
        <f>$C$8</f>
        <v>Die Stricher</v>
      </c>
      <c r="F22" s="165" t="s">
        <v>0</v>
      </c>
      <c r="G22" s="166" t="str">
        <f>$C$7</f>
        <v>CF Kicker</v>
      </c>
      <c r="H22" s="58"/>
      <c r="I22" s="66">
        <v>7</v>
      </c>
      <c r="J22" s="34" t="s">
        <v>0</v>
      </c>
      <c r="K22" s="67">
        <v>6</v>
      </c>
      <c r="L22" s="58"/>
      <c r="M22" s="66">
        <v>61</v>
      </c>
      <c r="N22" s="34" t="s">
        <v>0</v>
      </c>
      <c r="O22" s="67">
        <v>70</v>
      </c>
      <c r="P22" s="58"/>
      <c r="Q22" s="61" t="str">
        <f>IF(I22&gt;K22,"1","0")</f>
        <v>1</v>
      </c>
      <c r="R22" s="14"/>
      <c r="S22" s="62" t="str">
        <f>IF(K22&gt;I22,"1","0")</f>
        <v>0</v>
      </c>
      <c r="T22" s="52"/>
      <c r="U22" s="62" t="str">
        <f>$C$8</f>
        <v>Die Stricher</v>
      </c>
      <c r="V22" s="34" t="s">
        <v>0</v>
      </c>
      <c r="W22" s="61" t="str">
        <f>$C$7</f>
        <v>CF Kicker</v>
      </c>
      <c r="X22" s="58"/>
      <c r="Y22" s="67">
        <v>7</v>
      </c>
      <c r="Z22" s="34" t="s">
        <v>0</v>
      </c>
      <c r="AA22" s="66">
        <v>5</v>
      </c>
      <c r="AB22" s="58"/>
      <c r="AC22" s="67">
        <v>70</v>
      </c>
      <c r="AD22" s="34" t="s">
        <v>0</v>
      </c>
      <c r="AE22" s="66">
        <v>57</v>
      </c>
      <c r="AF22" s="58"/>
      <c r="AG22" s="62" t="str">
        <f>IF(Y22&gt;AA22,"1","0")</f>
        <v>1</v>
      </c>
      <c r="AH22" s="56"/>
      <c r="AI22" s="61" t="str">
        <f>IF(AA22&gt;Y22,"1","0")</f>
        <v>0</v>
      </c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"/>
      <c r="AY22" s="45"/>
      <c r="AZ22" s="45"/>
      <c r="BA22" s="48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48"/>
      <c r="BO22" s="48"/>
      <c r="BP22" s="11"/>
      <c r="BQ22" s="11"/>
      <c r="BR22" s="11"/>
      <c r="BS22" s="11"/>
      <c r="BT22" s="11"/>
      <c r="BU22" s="11"/>
      <c r="BV22" s="11"/>
      <c r="BW22" s="45"/>
      <c r="BX22" s="14">
        <f>COUNTIF(I22,"&gt;=0")</f>
        <v>1</v>
      </c>
      <c r="BY22" s="13">
        <f>COUNTIF(K22,"&gt;=0")</f>
        <v>1</v>
      </c>
      <c r="BZ22" s="14">
        <f>COUNTIF(Y22,"&gt;=0")</f>
        <v>1</v>
      </c>
      <c r="CA22" s="13">
        <f>COUNTIF(AA22,"&gt;=0")</f>
        <v>1</v>
      </c>
    </row>
    <row r="23" spans="1:79" ht="3" customHeight="1" thickBot="1">
      <c r="A23" s="53"/>
      <c r="B23" s="8"/>
      <c r="C23" s="11"/>
      <c r="D23" s="52"/>
      <c r="E23" s="167"/>
      <c r="F23" s="167"/>
      <c r="G23" s="167"/>
      <c r="H23" s="58"/>
      <c r="I23" s="14"/>
      <c r="J23" s="14"/>
      <c r="K23" s="14"/>
      <c r="L23" s="58"/>
      <c r="M23" s="14"/>
      <c r="N23" s="14"/>
      <c r="O23" s="14"/>
      <c r="P23" s="58"/>
      <c r="Q23" s="14"/>
      <c r="R23" s="14"/>
      <c r="S23" s="14"/>
      <c r="T23" s="52"/>
      <c r="U23" s="14"/>
      <c r="V23" s="14"/>
      <c r="W23" s="14"/>
      <c r="X23" s="58"/>
      <c r="Y23" s="14"/>
      <c r="Z23" s="14"/>
      <c r="AA23" s="14"/>
      <c r="AB23" s="58"/>
      <c r="AC23" s="14"/>
      <c r="AD23" s="14"/>
      <c r="AE23" s="14"/>
      <c r="AF23" s="58"/>
      <c r="AG23" s="14"/>
      <c r="AH23" s="56"/>
      <c r="AI23" s="14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"/>
      <c r="AY23" s="45"/>
      <c r="AZ23" s="45"/>
      <c r="BA23" s="48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48"/>
      <c r="BO23" s="48"/>
      <c r="BP23" s="11"/>
      <c r="BQ23" s="11"/>
      <c r="BR23" s="11"/>
      <c r="BS23" s="11"/>
      <c r="BT23" s="11"/>
      <c r="BU23" s="11"/>
      <c r="BV23" s="11"/>
      <c r="BW23" s="45"/>
      <c r="BX23" s="11"/>
      <c r="BY23" s="11"/>
      <c r="BZ23" s="11"/>
      <c r="CA23" s="11"/>
    </row>
    <row r="24" spans="1:79" ht="11.1" customHeight="1" thickBot="1">
      <c r="A24" s="53"/>
      <c r="B24" s="69" t="s">
        <v>49</v>
      </c>
      <c r="C24" s="11"/>
      <c r="D24" s="52"/>
      <c r="E24" s="164" t="str">
        <f>$C$9</f>
        <v>KMA Kicker</v>
      </c>
      <c r="F24" s="165" t="s">
        <v>0</v>
      </c>
      <c r="G24" s="166" t="str">
        <f>$C$4</f>
        <v>LH Kicker 1</v>
      </c>
      <c r="H24" s="58"/>
      <c r="I24" s="66">
        <v>10</v>
      </c>
      <c r="J24" s="34" t="s">
        <v>0</v>
      </c>
      <c r="K24" s="67">
        <v>2</v>
      </c>
      <c r="L24" s="58"/>
      <c r="M24" s="66">
        <v>77</v>
      </c>
      <c r="N24" s="34" t="s">
        <v>0</v>
      </c>
      <c r="O24" s="67">
        <v>60</v>
      </c>
      <c r="P24" s="58"/>
      <c r="Q24" s="61" t="str">
        <f>IF(I24&gt;K24,"1","0")</f>
        <v>1</v>
      </c>
      <c r="R24" s="14"/>
      <c r="S24" s="62" t="str">
        <f>IF(K24&gt;I24,"1","0")</f>
        <v>0</v>
      </c>
      <c r="T24" s="52"/>
      <c r="U24" s="62" t="str">
        <f>$C$9</f>
        <v>KMA Kicker</v>
      </c>
      <c r="V24" s="34" t="s">
        <v>0</v>
      </c>
      <c r="W24" s="61" t="str">
        <f>$C$4</f>
        <v>LH Kicker 1</v>
      </c>
      <c r="X24" s="58"/>
      <c r="Y24" s="67">
        <v>7</v>
      </c>
      <c r="Z24" s="34" t="s">
        <v>0</v>
      </c>
      <c r="AA24" s="66">
        <v>6</v>
      </c>
      <c r="AB24" s="58"/>
      <c r="AC24" s="67">
        <v>67</v>
      </c>
      <c r="AD24" s="34" t="s">
        <v>0</v>
      </c>
      <c r="AE24" s="66">
        <v>68</v>
      </c>
      <c r="AF24" s="58"/>
      <c r="AG24" s="62" t="str">
        <f>IF(Y24&gt;AA24,"1","0")</f>
        <v>1</v>
      </c>
      <c r="AH24" s="56"/>
      <c r="AI24" s="61" t="str">
        <f>IF(AA24&gt;Y24,"1","0")</f>
        <v>0</v>
      </c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"/>
      <c r="AY24" s="45"/>
      <c r="AZ24" s="45"/>
      <c r="BA24" s="48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48"/>
      <c r="BO24" s="48"/>
      <c r="BP24" s="11"/>
      <c r="BQ24" s="11"/>
      <c r="BR24" s="11"/>
      <c r="BS24" s="11"/>
      <c r="BT24" s="11"/>
      <c r="BU24" s="11"/>
      <c r="BV24" s="11"/>
      <c r="BW24" s="45"/>
      <c r="BX24" s="15">
        <f>COUNTIF(I24,"&gt;=0")</f>
        <v>1</v>
      </c>
      <c r="BY24" s="9">
        <f>COUNTIF(K24,"&gt;=0")</f>
        <v>1</v>
      </c>
      <c r="BZ24" s="15">
        <f>COUNTIF(Y24,"&gt;=0")</f>
        <v>1</v>
      </c>
      <c r="CA24" s="9">
        <f>COUNTIF(AA24,"&gt;=0")</f>
        <v>1</v>
      </c>
    </row>
    <row r="25" spans="1:79" ht="3" customHeight="1">
      <c r="A25" s="53"/>
      <c r="B25" s="8"/>
      <c r="C25" s="11"/>
      <c r="D25" s="52"/>
      <c r="E25" s="167"/>
      <c r="F25" s="167"/>
      <c r="G25" s="167"/>
      <c r="H25" s="58"/>
      <c r="I25" s="14"/>
      <c r="J25" s="14"/>
      <c r="K25" s="14"/>
      <c r="L25" s="58"/>
      <c r="M25" s="14"/>
      <c r="N25" s="14"/>
      <c r="O25" s="14"/>
      <c r="P25" s="58"/>
      <c r="Q25" s="14"/>
      <c r="R25" s="14"/>
      <c r="S25" s="14"/>
      <c r="T25" s="52"/>
      <c r="U25" s="14"/>
      <c r="V25" s="14"/>
      <c r="W25" s="14"/>
      <c r="X25" s="58"/>
      <c r="Y25" s="14"/>
      <c r="Z25" s="14"/>
      <c r="AA25" s="14"/>
      <c r="AB25" s="58"/>
      <c r="AC25" s="14"/>
      <c r="AD25" s="14"/>
      <c r="AE25" s="14"/>
      <c r="AF25" s="58"/>
      <c r="AG25" s="14"/>
      <c r="AH25" s="56"/>
      <c r="AI25" s="14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"/>
      <c r="AY25" s="45"/>
      <c r="AZ25" s="45"/>
      <c r="BA25" s="48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48"/>
      <c r="BO25" s="48"/>
      <c r="BP25" s="11"/>
      <c r="BQ25" s="11"/>
      <c r="BR25" s="11"/>
      <c r="BS25" s="11"/>
      <c r="BT25" s="11"/>
      <c r="BU25" s="11"/>
      <c r="BV25" s="11"/>
      <c r="BW25" s="45"/>
      <c r="BX25" s="11"/>
      <c r="BY25" s="11"/>
      <c r="BZ25" s="11"/>
      <c r="CA25" s="11"/>
    </row>
    <row r="26" spans="1:79" ht="11.1" customHeight="1">
      <c r="A26" s="53"/>
      <c r="B26" s="8"/>
      <c r="C26" s="11"/>
      <c r="D26" s="52"/>
      <c r="E26" s="164" t="str">
        <f>$C$9</f>
        <v>KMA Kicker</v>
      </c>
      <c r="F26" s="165" t="s">
        <v>0</v>
      </c>
      <c r="G26" s="166" t="str">
        <f>$C$5</f>
        <v>LH Kicker 2</v>
      </c>
      <c r="H26" s="58"/>
      <c r="I26" s="66">
        <v>9</v>
      </c>
      <c r="J26" s="34" t="s">
        <v>0</v>
      </c>
      <c r="K26" s="67">
        <v>3</v>
      </c>
      <c r="L26" s="58"/>
      <c r="M26" s="66">
        <v>75</v>
      </c>
      <c r="N26" s="34" t="s">
        <v>0</v>
      </c>
      <c r="O26" s="67">
        <v>47</v>
      </c>
      <c r="P26" s="58"/>
      <c r="Q26" s="61" t="str">
        <f>IF(I26&gt;K26,"1","0")</f>
        <v>1</v>
      </c>
      <c r="R26" s="14"/>
      <c r="S26" s="62" t="str">
        <f>IF(K26&gt;I26,"1","0")</f>
        <v>0</v>
      </c>
      <c r="T26" s="52"/>
      <c r="U26" s="62" t="str">
        <f>$C$9</f>
        <v>KMA Kicker</v>
      </c>
      <c r="V26" s="34" t="s">
        <v>0</v>
      </c>
      <c r="W26" s="61" t="str">
        <f>$C$5</f>
        <v>LH Kicker 2</v>
      </c>
      <c r="X26" s="58"/>
      <c r="Y26" s="67">
        <v>11</v>
      </c>
      <c r="Z26" s="34" t="s">
        <v>0</v>
      </c>
      <c r="AA26" s="66">
        <v>1</v>
      </c>
      <c r="AB26" s="58"/>
      <c r="AC26" s="67">
        <v>80</v>
      </c>
      <c r="AD26" s="34" t="s">
        <v>0</v>
      </c>
      <c r="AE26" s="66">
        <v>44</v>
      </c>
      <c r="AF26" s="58"/>
      <c r="AG26" s="62" t="str">
        <f>IF(Y26&gt;AA26,"1","0")</f>
        <v>1</v>
      </c>
      <c r="AH26" s="56"/>
      <c r="AI26" s="61" t="str">
        <f>IF(AA26&gt;Y26,"1","0")</f>
        <v>0</v>
      </c>
      <c r="AJ26" s="52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45"/>
      <c r="AZ26" s="45"/>
      <c r="BA26" s="48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48"/>
      <c r="BO26" s="48"/>
      <c r="BP26" s="11"/>
      <c r="BQ26" s="11"/>
      <c r="BR26" s="11"/>
      <c r="BS26" s="11"/>
      <c r="BT26" s="11"/>
      <c r="BU26" s="11"/>
      <c r="BV26" s="11"/>
      <c r="BW26" s="45"/>
      <c r="BX26" s="15">
        <f>COUNTIF(I26,"&gt;=0")</f>
        <v>1</v>
      </c>
      <c r="BY26" s="10">
        <f>COUNTIF(K26,"&gt;=0")</f>
        <v>1</v>
      </c>
      <c r="BZ26" s="15">
        <f>COUNTIF(Y26,"&gt;=0")</f>
        <v>1</v>
      </c>
      <c r="CA26" s="10">
        <f>COUNTIF(AA26,"&gt;=0")</f>
        <v>1</v>
      </c>
    </row>
    <row r="27" spans="1:79" ht="3" customHeight="1">
      <c r="A27" s="53"/>
      <c r="B27" s="8"/>
      <c r="C27" s="11"/>
      <c r="D27" s="52"/>
      <c r="E27" s="167"/>
      <c r="F27" s="167"/>
      <c r="G27" s="167"/>
      <c r="H27" s="58"/>
      <c r="I27" s="14"/>
      <c r="J27" s="14"/>
      <c r="K27" s="14"/>
      <c r="L27" s="58"/>
      <c r="M27" s="14"/>
      <c r="N27" s="14"/>
      <c r="O27" s="14"/>
      <c r="P27" s="58"/>
      <c r="Q27" s="14"/>
      <c r="R27" s="14"/>
      <c r="S27" s="14"/>
      <c r="T27" s="52"/>
      <c r="U27" s="14"/>
      <c r="V27" s="14"/>
      <c r="W27" s="14"/>
      <c r="X27" s="58"/>
      <c r="Y27" s="14"/>
      <c r="Z27" s="14"/>
      <c r="AA27" s="14"/>
      <c r="AB27" s="58"/>
      <c r="AC27" s="14"/>
      <c r="AD27" s="14"/>
      <c r="AE27" s="14"/>
      <c r="AF27" s="58"/>
      <c r="AG27" s="14"/>
      <c r="AH27" s="56"/>
      <c r="AI27" s="14"/>
      <c r="AJ27" s="52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45"/>
      <c r="AZ27" s="45"/>
      <c r="BA27" s="48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48"/>
      <c r="BO27" s="48"/>
      <c r="BP27" s="11"/>
      <c r="BQ27" s="11"/>
      <c r="BR27" s="11"/>
      <c r="BS27" s="11"/>
      <c r="BT27" s="11"/>
      <c r="BU27" s="11"/>
      <c r="BV27" s="11"/>
      <c r="BW27" s="45"/>
      <c r="BX27" s="11"/>
      <c r="BY27" s="11"/>
      <c r="BZ27" s="11"/>
      <c r="CA27" s="11"/>
    </row>
    <row r="28" spans="1:79" ht="11.1" customHeight="1">
      <c r="A28" s="53"/>
      <c r="B28" s="8"/>
      <c r="C28" s="11"/>
      <c r="D28" s="52"/>
      <c r="E28" s="164" t="str">
        <f>$C$9</f>
        <v>KMA Kicker</v>
      </c>
      <c r="F28" s="165" t="s">
        <v>0</v>
      </c>
      <c r="G28" s="166" t="str">
        <f>$C$6</f>
        <v>Die Öffies</v>
      </c>
      <c r="H28" s="58"/>
      <c r="I28" s="66">
        <v>12</v>
      </c>
      <c r="J28" s="34" t="s">
        <v>0</v>
      </c>
      <c r="K28" s="67">
        <v>0</v>
      </c>
      <c r="L28" s="58"/>
      <c r="M28" s="66">
        <v>84</v>
      </c>
      <c r="N28" s="34" t="s">
        <v>0</v>
      </c>
      <c r="O28" s="67">
        <v>20</v>
      </c>
      <c r="P28" s="58"/>
      <c r="Q28" s="61" t="str">
        <f>IF(I28&gt;K28,"1","0")</f>
        <v>1</v>
      </c>
      <c r="R28" s="14"/>
      <c r="S28" s="62" t="str">
        <f>IF(K28&gt;I28,"1","0")</f>
        <v>0</v>
      </c>
      <c r="T28" s="52"/>
      <c r="U28" s="62" t="str">
        <f>$C$9</f>
        <v>KMA Kicker</v>
      </c>
      <c r="V28" s="34" t="s">
        <v>0</v>
      </c>
      <c r="W28" s="61" t="str">
        <f>$C$6</f>
        <v>Die Öffies</v>
      </c>
      <c r="X28" s="58"/>
      <c r="Y28" s="67">
        <v>11</v>
      </c>
      <c r="Z28" s="34" t="s">
        <v>0</v>
      </c>
      <c r="AA28" s="66">
        <v>1</v>
      </c>
      <c r="AB28" s="58"/>
      <c r="AC28" s="67">
        <v>82</v>
      </c>
      <c r="AD28" s="34" t="s">
        <v>0</v>
      </c>
      <c r="AE28" s="66">
        <v>26</v>
      </c>
      <c r="AF28" s="58"/>
      <c r="AG28" s="62" t="str">
        <f>IF(Y28&gt;AA28,"1","0")</f>
        <v>1</v>
      </c>
      <c r="AH28" s="56"/>
      <c r="AI28" s="61" t="str">
        <f>IF(AA28&gt;Y28,"1","0")</f>
        <v>0</v>
      </c>
      <c r="AJ28" s="52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45"/>
      <c r="AZ28" s="45"/>
      <c r="BA28" s="48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48"/>
      <c r="BO28" s="48"/>
      <c r="BP28" s="11"/>
      <c r="BQ28" s="11"/>
      <c r="BR28" s="11"/>
      <c r="BS28" s="11"/>
      <c r="BT28" s="11"/>
      <c r="BU28" s="11"/>
      <c r="BV28" s="11"/>
      <c r="BW28" s="45"/>
      <c r="BX28" s="15">
        <f>COUNTIF(I28,"&gt;=0")</f>
        <v>1</v>
      </c>
      <c r="BY28" s="12">
        <f>COUNTIF(K28,"&gt;=0")</f>
        <v>1</v>
      </c>
      <c r="BZ28" s="15">
        <f>COUNTIF(Y28,"&gt;=0")</f>
        <v>1</v>
      </c>
      <c r="CA28" s="12">
        <f>COUNTIF(AA28,"&gt;=0")</f>
        <v>1</v>
      </c>
    </row>
    <row r="29" spans="1:79" ht="3" customHeight="1">
      <c r="A29" s="53"/>
      <c r="B29" s="8"/>
      <c r="C29" s="11"/>
      <c r="D29" s="52"/>
      <c r="E29" s="167"/>
      <c r="F29" s="167"/>
      <c r="G29" s="167"/>
      <c r="H29" s="58"/>
      <c r="I29" s="14"/>
      <c r="J29" s="14"/>
      <c r="K29" s="14"/>
      <c r="L29" s="58"/>
      <c r="M29" s="14"/>
      <c r="N29" s="14"/>
      <c r="O29" s="14"/>
      <c r="P29" s="58"/>
      <c r="Q29" s="14"/>
      <c r="R29" s="14"/>
      <c r="S29" s="14"/>
      <c r="T29" s="52"/>
      <c r="U29" s="14"/>
      <c r="V29" s="14"/>
      <c r="W29" s="14"/>
      <c r="X29" s="58"/>
      <c r="Y29" s="14"/>
      <c r="Z29" s="14"/>
      <c r="AA29" s="14"/>
      <c r="AB29" s="58"/>
      <c r="AC29" s="14"/>
      <c r="AD29" s="14"/>
      <c r="AE29" s="14"/>
      <c r="AF29" s="58"/>
      <c r="AG29" s="14"/>
      <c r="AH29" s="56"/>
      <c r="AI29" s="14"/>
      <c r="AJ29" s="52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45"/>
      <c r="AZ29" s="45"/>
      <c r="BA29" s="48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48"/>
      <c r="BO29" s="48"/>
      <c r="BP29" s="11"/>
      <c r="BQ29" s="11"/>
      <c r="BR29" s="11"/>
      <c r="BS29" s="11"/>
      <c r="BT29" s="11"/>
      <c r="BU29" s="11"/>
      <c r="BV29" s="11"/>
      <c r="BW29" s="45"/>
      <c r="BX29" s="11"/>
      <c r="BY29" s="11"/>
      <c r="BZ29" s="11"/>
      <c r="CA29" s="11"/>
    </row>
    <row r="30" spans="1:79" ht="11.1" customHeight="1">
      <c r="A30" s="53"/>
      <c r="B30" s="8"/>
      <c r="C30" s="11"/>
      <c r="D30" s="52"/>
      <c r="E30" s="164" t="str">
        <f>$C$9</f>
        <v>KMA Kicker</v>
      </c>
      <c r="F30" s="165" t="s">
        <v>0</v>
      </c>
      <c r="G30" s="166" t="str">
        <f>$C$7</f>
        <v>CF Kicker</v>
      </c>
      <c r="H30" s="58"/>
      <c r="I30" s="66">
        <v>8</v>
      </c>
      <c r="J30" s="34" t="s">
        <v>0</v>
      </c>
      <c r="K30" s="67">
        <v>4</v>
      </c>
      <c r="L30" s="58"/>
      <c r="M30" s="66">
        <v>74</v>
      </c>
      <c r="N30" s="34" t="s">
        <v>0</v>
      </c>
      <c r="O30" s="67">
        <v>62</v>
      </c>
      <c r="P30" s="58"/>
      <c r="Q30" s="61" t="str">
        <f>IF(I30&gt;K30,"1","0")</f>
        <v>1</v>
      </c>
      <c r="R30" s="14"/>
      <c r="S30" s="62" t="str">
        <f>IF(K30&gt;I30,"1","0")</f>
        <v>0</v>
      </c>
      <c r="T30" s="52"/>
      <c r="U30" s="62" t="str">
        <f>$C$9</f>
        <v>KMA Kicker</v>
      </c>
      <c r="V30" s="34" t="s">
        <v>0</v>
      </c>
      <c r="W30" s="61" t="str">
        <f>$C$7</f>
        <v>CF Kicker</v>
      </c>
      <c r="X30" s="58"/>
      <c r="Y30" s="67">
        <v>8</v>
      </c>
      <c r="Z30" s="34" t="s">
        <v>0</v>
      </c>
      <c r="AA30" s="66">
        <v>4</v>
      </c>
      <c r="AB30" s="58"/>
      <c r="AC30" s="67">
        <v>74</v>
      </c>
      <c r="AD30" s="34" t="s">
        <v>0</v>
      </c>
      <c r="AE30" s="66">
        <v>55</v>
      </c>
      <c r="AF30" s="58"/>
      <c r="AG30" s="62" t="str">
        <f>IF(Y30&gt;AA30,"1","0")</f>
        <v>1</v>
      </c>
      <c r="AH30" s="56"/>
      <c r="AI30" s="61" t="str">
        <f>IF(AA30&gt;Y30,"1","0")</f>
        <v>0</v>
      </c>
      <c r="AJ30" s="52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45"/>
      <c r="AZ30" s="45"/>
      <c r="BA30" s="48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48"/>
      <c r="BO30" s="48"/>
      <c r="BP30" s="11"/>
      <c r="BQ30" s="11"/>
      <c r="BR30" s="11"/>
      <c r="BS30" s="11"/>
      <c r="BT30" s="11"/>
      <c r="BU30" s="11"/>
      <c r="BV30" s="11"/>
      <c r="BW30" s="45"/>
      <c r="BX30" s="15">
        <f>COUNTIF(I30,"&gt;=0")</f>
        <v>1</v>
      </c>
      <c r="BY30" s="13">
        <f>COUNTIF(K30,"&gt;=0")</f>
        <v>1</v>
      </c>
      <c r="BZ30" s="15">
        <f>COUNTIF(Y30,"&gt;=0")</f>
        <v>1</v>
      </c>
      <c r="CA30" s="13">
        <f>COUNTIF(AA30,"&gt;=0")</f>
        <v>1</v>
      </c>
    </row>
    <row r="31" spans="1:79" ht="3" customHeight="1">
      <c r="A31" s="53"/>
      <c r="B31" s="8"/>
      <c r="C31" s="11"/>
      <c r="D31" s="52"/>
      <c r="E31" s="167"/>
      <c r="F31" s="167"/>
      <c r="G31" s="167"/>
      <c r="H31" s="58"/>
      <c r="I31" s="14"/>
      <c r="J31" s="14"/>
      <c r="K31" s="14"/>
      <c r="L31" s="58"/>
      <c r="M31" s="14"/>
      <c r="N31" s="14"/>
      <c r="O31" s="14"/>
      <c r="P31" s="58"/>
      <c r="Q31" s="14"/>
      <c r="R31" s="14"/>
      <c r="S31" s="14"/>
      <c r="T31" s="52"/>
      <c r="U31" s="14"/>
      <c r="V31" s="14"/>
      <c r="W31" s="14"/>
      <c r="X31" s="58"/>
      <c r="Y31" s="14"/>
      <c r="Z31" s="14"/>
      <c r="AA31" s="14"/>
      <c r="AB31" s="58"/>
      <c r="AC31" s="14"/>
      <c r="AD31" s="14"/>
      <c r="AE31" s="14"/>
      <c r="AF31" s="58"/>
      <c r="AG31" s="14"/>
      <c r="AH31" s="56"/>
      <c r="AI31" s="14"/>
      <c r="AJ31" s="52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45"/>
      <c r="AZ31" s="45"/>
      <c r="BA31" s="48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48"/>
      <c r="BO31" s="48"/>
      <c r="BP31" s="11"/>
      <c r="BQ31" s="11"/>
      <c r="BR31" s="11"/>
      <c r="BS31" s="11"/>
      <c r="BT31" s="11"/>
      <c r="BU31" s="11"/>
      <c r="BV31" s="11"/>
      <c r="BW31" s="45"/>
      <c r="BX31" s="11"/>
      <c r="BY31" s="11"/>
      <c r="BZ31" s="11"/>
      <c r="CA31" s="11"/>
    </row>
    <row r="32" spans="1:79" ht="11.1" customHeight="1">
      <c r="A32" s="53"/>
      <c r="B32" s="8"/>
      <c r="C32" s="11"/>
      <c r="D32" s="52"/>
      <c r="E32" s="164" t="str">
        <f>$C$9</f>
        <v>KMA Kicker</v>
      </c>
      <c r="F32" s="165" t="s">
        <v>0</v>
      </c>
      <c r="G32" s="166" t="str">
        <f>$C$8</f>
        <v>Die Stricher</v>
      </c>
      <c r="H32" s="58"/>
      <c r="I32" s="66">
        <v>7</v>
      </c>
      <c r="J32" s="34" t="s">
        <v>0</v>
      </c>
      <c r="K32" s="67">
        <v>5</v>
      </c>
      <c r="L32" s="58"/>
      <c r="M32" s="66">
        <v>70</v>
      </c>
      <c r="N32" s="34" t="s">
        <v>0</v>
      </c>
      <c r="O32" s="67">
        <v>57</v>
      </c>
      <c r="P32" s="58"/>
      <c r="Q32" s="61" t="str">
        <f>IF(I32&gt;K32,"1","0")</f>
        <v>1</v>
      </c>
      <c r="R32" s="14"/>
      <c r="S32" s="62" t="str">
        <f>IF(K32&gt;I32,"1","0")</f>
        <v>0</v>
      </c>
      <c r="T32" s="52"/>
      <c r="U32" s="62" t="str">
        <f>$C$9</f>
        <v>KMA Kicker</v>
      </c>
      <c r="V32" s="34" t="s">
        <v>0</v>
      </c>
      <c r="W32" s="61" t="str">
        <f>$C$8</f>
        <v>Die Stricher</v>
      </c>
      <c r="X32" s="58"/>
      <c r="Y32" s="67">
        <v>7</v>
      </c>
      <c r="Z32" s="34" t="s">
        <v>0</v>
      </c>
      <c r="AA32" s="66">
        <v>6</v>
      </c>
      <c r="AB32" s="58"/>
      <c r="AC32" s="67">
        <v>69</v>
      </c>
      <c r="AD32" s="34" t="s">
        <v>0</v>
      </c>
      <c r="AE32" s="66">
        <v>68</v>
      </c>
      <c r="AF32" s="58"/>
      <c r="AG32" s="62" t="str">
        <f>IF(Y32&gt;AA32,"1","0")</f>
        <v>1</v>
      </c>
      <c r="AH32" s="56"/>
      <c r="AI32" s="61" t="str">
        <f>IF(AA32&gt;Y32,"1","0")</f>
        <v>0</v>
      </c>
      <c r="AJ32" s="52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45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5"/>
      <c r="BM32" s="45"/>
      <c r="BN32" s="49"/>
      <c r="BO32" s="49"/>
      <c r="BP32" s="49"/>
      <c r="BQ32" s="49"/>
      <c r="BR32" s="49"/>
      <c r="BS32" s="11"/>
      <c r="BT32" s="49"/>
      <c r="BU32" s="49"/>
      <c r="BV32" s="49"/>
      <c r="BW32" s="49"/>
      <c r="BX32" s="15">
        <f>COUNTIF(I32,"&gt;=0")</f>
        <v>1</v>
      </c>
      <c r="BY32" s="14">
        <f>COUNTIF(K32,"&gt;=0")</f>
        <v>1</v>
      </c>
      <c r="BZ32" s="15">
        <f>COUNTIF(Y32,"&gt;=0")</f>
        <v>1</v>
      </c>
      <c r="CA32" s="14">
        <f>COUNTIF(AA32,"&gt;=0")</f>
        <v>1</v>
      </c>
    </row>
    <row r="33" spans="1:79" ht="3" customHeight="1">
      <c r="A33" s="53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45"/>
      <c r="AZ33" s="45"/>
      <c r="BA33" s="48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48"/>
      <c r="BO33" s="48"/>
      <c r="BP33" s="11"/>
      <c r="BQ33" s="11"/>
      <c r="BR33" s="11"/>
      <c r="BS33" s="11"/>
      <c r="BT33" s="11"/>
      <c r="BU33" s="11"/>
      <c r="BV33" s="11"/>
      <c r="BW33" s="45"/>
      <c r="BX33" s="11"/>
      <c r="BY33" s="11"/>
      <c r="BZ33" s="11"/>
      <c r="CA33" s="11"/>
    </row>
    <row r="34" spans="1:79" ht="11.1" customHeight="1">
      <c r="A34" s="5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45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5"/>
      <c r="BM34" s="45"/>
      <c r="BN34" s="49"/>
      <c r="BO34" s="49"/>
      <c r="BP34" s="49"/>
      <c r="BQ34" s="49"/>
      <c r="BR34" s="49"/>
      <c r="BS34" s="11"/>
      <c r="BT34" s="49"/>
      <c r="BU34" s="49"/>
      <c r="BV34" s="49"/>
      <c r="BW34" s="49"/>
      <c r="BX34" s="16">
        <f>COUNTIF(I34,"&gt;=0")</f>
        <v>0</v>
      </c>
      <c r="BY34" s="9">
        <f>COUNTIF(K34,"&gt;=0")</f>
        <v>0</v>
      </c>
      <c r="BZ34" s="16">
        <f>COUNTIF(Y34,"&gt;=0")</f>
        <v>0</v>
      </c>
      <c r="CA34" s="9">
        <f>COUNTIF(AA34,"&gt;=0")</f>
        <v>0</v>
      </c>
    </row>
    <row r="35" spans="1:79" ht="3" customHeight="1">
      <c r="A35" s="53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45"/>
      <c r="AZ35" s="45"/>
      <c r="BA35" s="48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48"/>
      <c r="BO35" s="48"/>
      <c r="BP35" s="11"/>
      <c r="BQ35" s="11"/>
      <c r="BR35" s="11"/>
      <c r="BS35" s="11"/>
      <c r="BT35" s="11"/>
      <c r="BU35" s="11"/>
      <c r="BV35" s="11"/>
      <c r="BW35" s="45"/>
      <c r="BX35" s="11"/>
      <c r="BY35" s="11"/>
      <c r="BZ35" s="11"/>
      <c r="CA35" s="11"/>
    </row>
    <row r="36" spans="1:79" ht="11.1" customHeight="1">
      <c r="A36" s="53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45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5"/>
      <c r="BM36" s="45"/>
      <c r="BN36" s="49"/>
      <c r="BO36" s="49"/>
      <c r="BP36" s="49"/>
      <c r="BQ36" s="49"/>
      <c r="BR36" s="49"/>
      <c r="BS36" s="11"/>
      <c r="BT36" s="49"/>
      <c r="BU36" s="49"/>
      <c r="BV36" s="49"/>
      <c r="BW36" s="49"/>
      <c r="BX36" s="16">
        <f>COUNTIF(I36,"&gt;=0")</f>
        <v>0</v>
      </c>
      <c r="BY36" s="10">
        <f>COUNTIF(K36,"&gt;=0")</f>
        <v>0</v>
      </c>
      <c r="BZ36" s="16">
        <f>COUNTIF(Y36,"&gt;=0")</f>
        <v>0</v>
      </c>
      <c r="CA36" s="10">
        <f>COUNTIF(AA36,"&gt;=0")</f>
        <v>0</v>
      </c>
    </row>
    <row r="37" spans="1:79" ht="3" customHeight="1">
      <c r="A37" s="5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45"/>
      <c r="AZ37" s="45"/>
      <c r="BA37" s="48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48"/>
      <c r="BO37" s="48"/>
      <c r="BP37" s="11"/>
      <c r="BQ37" s="11"/>
      <c r="BR37" s="11"/>
      <c r="BS37" s="11"/>
      <c r="BT37" s="11"/>
      <c r="BU37" s="11"/>
      <c r="BV37" s="11"/>
      <c r="BW37" s="45"/>
      <c r="BX37" s="11"/>
      <c r="BY37" s="11"/>
      <c r="BZ37" s="11"/>
      <c r="CA37" s="11"/>
    </row>
    <row r="38" spans="1:79" ht="11.1" customHeight="1">
      <c r="A38" s="5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45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5"/>
      <c r="BM38" s="45"/>
      <c r="BN38" s="49"/>
      <c r="BO38" s="49"/>
      <c r="BP38" s="49"/>
      <c r="BQ38" s="49"/>
      <c r="BR38" s="49"/>
      <c r="BS38" s="11"/>
      <c r="BT38" s="49"/>
      <c r="BU38" s="49"/>
      <c r="BV38" s="49"/>
      <c r="BW38" s="49"/>
      <c r="BX38" s="16">
        <f>COUNTIF(I38,"&gt;=0")</f>
        <v>0</v>
      </c>
      <c r="BY38" s="12">
        <f>COUNTIF(K38,"&gt;=0")</f>
        <v>0</v>
      </c>
      <c r="BZ38" s="16">
        <f>COUNTIF(Y38,"&gt;=0")</f>
        <v>0</v>
      </c>
      <c r="CA38" s="12">
        <f>COUNTIF(AA38,"&gt;=0")</f>
        <v>0</v>
      </c>
    </row>
    <row r="39" spans="1:79" ht="3" customHeight="1">
      <c r="A39" s="5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45"/>
      <c r="AZ39" s="45"/>
      <c r="BA39" s="48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48"/>
      <c r="BO39" s="48"/>
      <c r="BP39" s="11"/>
      <c r="BQ39" s="11"/>
      <c r="BR39" s="11"/>
      <c r="BS39" s="11"/>
      <c r="BT39" s="11"/>
      <c r="BU39" s="11"/>
      <c r="BV39" s="11"/>
      <c r="BW39" s="45"/>
      <c r="BX39" s="11"/>
      <c r="BY39" s="11"/>
      <c r="BZ39" s="11"/>
      <c r="CA39" s="11"/>
    </row>
    <row r="40" spans="1:79" ht="11.1" customHeight="1">
      <c r="A40" s="53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45"/>
      <c r="AZ40" s="45"/>
      <c r="BA40" s="48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48"/>
      <c r="BO40" s="48"/>
      <c r="BP40" s="11"/>
      <c r="BQ40" s="11"/>
      <c r="BR40" s="11"/>
      <c r="BS40" s="11"/>
      <c r="BT40" s="11"/>
      <c r="BU40" s="11"/>
      <c r="BV40" s="11"/>
      <c r="BW40" s="45"/>
      <c r="BX40" s="16">
        <f>COUNTIF(I40,"&gt;=0")</f>
        <v>0</v>
      </c>
      <c r="BY40" s="13">
        <f>COUNTIF(K40,"&gt;=0")</f>
        <v>0</v>
      </c>
      <c r="BZ40" s="16">
        <f>COUNTIF(Y40,"&gt;=0")</f>
        <v>0</v>
      </c>
      <c r="CA40" s="13">
        <f>COUNTIF(AA40,"&gt;=0")</f>
        <v>0</v>
      </c>
    </row>
    <row r="41" spans="1:79" ht="3" customHeight="1">
      <c r="A41" s="53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45"/>
      <c r="AZ41" s="45"/>
      <c r="BA41" s="48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48"/>
      <c r="BO41" s="48"/>
      <c r="BP41" s="11"/>
      <c r="BQ41" s="11"/>
      <c r="BR41" s="11"/>
      <c r="BS41" s="11"/>
      <c r="BT41" s="11"/>
      <c r="BU41" s="11"/>
      <c r="BV41" s="11"/>
      <c r="BW41" s="45"/>
      <c r="BX41" s="11"/>
      <c r="BY41" s="11"/>
      <c r="BZ41" s="11"/>
      <c r="CA41" s="11"/>
    </row>
    <row r="42" spans="1:79" ht="11.1" customHeight="1">
      <c r="A42" s="5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45"/>
      <c r="AZ42" s="45"/>
      <c r="BA42" s="48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48"/>
      <c r="BO42" s="48"/>
      <c r="BP42" s="11"/>
      <c r="BQ42" s="11"/>
      <c r="BR42" s="11"/>
      <c r="BS42" s="11"/>
      <c r="BT42" s="11"/>
      <c r="BU42" s="11"/>
      <c r="BV42" s="11"/>
      <c r="BW42" s="45"/>
      <c r="BX42" s="16">
        <f>COUNTIF(I42,"&gt;=0")</f>
        <v>0</v>
      </c>
      <c r="BY42" s="14">
        <f>COUNTIF(K42,"&gt;=0")</f>
        <v>0</v>
      </c>
      <c r="BZ42" s="16">
        <f>COUNTIF(Y42,"&gt;=0")</f>
        <v>0</v>
      </c>
      <c r="CA42" s="14">
        <f>COUNTIF(AA42,"&gt;=0")</f>
        <v>0</v>
      </c>
    </row>
    <row r="43" spans="1:79" ht="3" customHeight="1">
      <c r="A43" s="5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45"/>
      <c r="AZ43" s="45"/>
      <c r="BA43" s="48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48"/>
      <c r="BO43" s="48"/>
      <c r="BP43" s="11"/>
      <c r="BQ43" s="11"/>
      <c r="BR43" s="11"/>
      <c r="BS43" s="11"/>
      <c r="BT43" s="11"/>
      <c r="BU43" s="11"/>
      <c r="BV43" s="11"/>
      <c r="BW43" s="45"/>
      <c r="BX43" s="11"/>
      <c r="BY43" s="11"/>
      <c r="BZ43" s="11"/>
      <c r="CA43" s="11"/>
    </row>
    <row r="44" spans="1:79" ht="11.1" customHeight="1">
      <c r="A44" s="53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45"/>
      <c r="AZ44" s="45"/>
      <c r="BA44" s="48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48"/>
      <c r="BO44" s="48"/>
      <c r="BP44" s="11"/>
      <c r="BQ44" s="11"/>
      <c r="BR44" s="11"/>
      <c r="BS44" s="11"/>
      <c r="BT44" s="11"/>
      <c r="BU44" s="11"/>
      <c r="BV44" s="11"/>
      <c r="BW44" s="45"/>
      <c r="BX44" s="16">
        <f>COUNTIF(I44,"&gt;=0")</f>
        <v>0</v>
      </c>
      <c r="BY44" s="15">
        <f>COUNTIF(K44,"&gt;=0")</f>
        <v>0</v>
      </c>
      <c r="BZ44" s="16">
        <f>COUNTIF(Y44,"&gt;=0")</f>
        <v>0</v>
      </c>
      <c r="CA44" s="15">
        <f>COUNTIF(AA44,"&gt;=0")</f>
        <v>0</v>
      </c>
    </row>
    <row r="45" spans="1:79" ht="3" customHeight="1">
      <c r="A45" s="53"/>
      <c r="B45" s="8"/>
      <c r="C45" s="11"/>
      <c r="D45" s="52"/>
      <c r="E45" s="5"/>
      <c r="F45" s="52"/>
      <c r="G45" s="5"/>
      <c r="H45" s="52"/>
      <c r="I45" s="5"/>
      <c r="J45" s="52"/>
      <c r="K45" s="5"/>
      <c r="L45" s="52"/>
      <c r="M45" s="5"/>
      <c r="N45" s="52"/>
      <c r="O45" s="5"/>
      <c r="P45" s="52"/>
      <c r="Q45" s="5"/>
      <c r="R45" s="52"/>
      <c r="S45" s="5"/>
      <c r="T45" s="52"/>
      <c r="U45" s="5"/>
      <c r="V45" s="52"/>
      <c r="W45" s="5"/>
      <c r="X45" s="52"/>
      <c r="Y45" s="5"/>
      <c r="Z45" s="52"/>
      <c r="AA45" s="5"/>
      <c r="AB45" s="52"/>
      <c r="AC45" s="5"/>
      <c r="AD45" s="52"/>
      <c r="AE45" s="5"/>
      <c r="AF45" s="52"/>
      <c r="AG45" s="5"/>
      <c r="AH45" s="52"/>
      <c r="AI45" s="5"/>
      <c r="AJ45" s="52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45"/>
      <c r="AZ45" s="45"/>
      <c r="BA45" s="48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48"/>
      <c r="BO45" s="48"/>
      <c r="BP45" s="11"/>
      <c r="BQ45" s="11"/>
      <c r="BR45" s="11"/>
      <c r="BS45" s="11"/>
      <c r="BT45" s="11"/>
      <c r="BU45" s="11"/>
      <c r="BV45" s="11"/>
      <c r="BW45" s="45"/>
      <c r="BX45" s="11"/>
      <c r="BY45" s="11"/>
      <c r="BZ45" s="11"/>
      <c r="CA45" s="11"/>
    </row>
    <row r="46" spans="1:79" ht="11.1" customHeight="1">
      <c r="A46" s="53"/>
      <c r="B46" s="8"/>
      <c r="C46" s="11"/>
      <c r="D46" s="52"/>
      <c r="E46" s="5"/>
      <c r="F46" s="52"/>
      <c r="G46" s="5"/>
      <c r="H46" s="52"/>
      <c r="I46" s="5"/>
      <c r="J46" s="52"/>
      <c r="K46" s="5"/>
      <c r="L46" s="52"/>
      <c r="M46" s="5"/>
      <c r="N46" s="52"/>
      <c r="O46" s="5"/>
      <c r="P46" s="52"/>
      <c r="Q46" s="5"/>
      <c r="R46" s="52"/>
      <c r="S46" s="5"/>
      <c r="T46" s="52"/>
      <c r="U46" s="5"/>
      <c r="V46" s="52"/>
      <c r="W46" s="5"/>
      <c r="X46" s="52"/>
      <c r="Y46" s="5"/>
      <c r="Z46" s="52"/>
      <c r="AA46" s="5"/>
      <c r="AB46" s="52"/>
      <c r="AC46" s="5"/>
      <c r="AD46" s="52"/>
      <c r="AE46" s="5"/>
      <c r="AF46" s="52"/>
      <c r="AG46" s="5"/>
      <c r="AH46" s="52"/>
      <c r="AI46" s="5"/>
      <c r="AJ46" s="52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45"/>
      <c r="AZ46" s="45"/>
      <c r="BA46" s="48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48"/>
      <c r="BO46" s="48"/>
      <c r="BP46" s="11"/>
      <c r="BQ46" s="11"/>
      <c r="BR46" s="11"/>
      <c r="BS46" s="11"/>
      <c r="BT46" s="11"/>
      <c r="BU46" s="11"/>
      <c r="BV46" s="11"/>
      <c r="BW46" s="45"/>
      <c r="BX46" s="17">
        <f>COUNTIF(I46,"&gt;=0")</f>
        <v>0</v>
      </c>
      <c r="BY46" s="9">
        <f>COUNTIF(K46,"&gt;=0")</f>
        <v>0</v>
      </c>
      <c r="BZ46" s="17">
        <f>COUNTIF(Y46,"&gt;=0")</f>
        <v>0</v>
      </c>
      <c r="CA46" s="9">
        <f>COUNTIF(AA46,"&gt;=0")</f>
        <v>0</v>
      </c>
    </row>
    <row r="47" spans="1:79" ht="3" customHeight="1">
      <c r="A47" s="53"/>
      <c r="B47" s="8"/>
      <c r="C47" s="11"/>
      <c r="D47" s="52"/>
      <c r="E47" s="5"/>
      <c r="F47" s="52"/>
      <c r="G47" s="5"/>
      <c r="H47" s="52"/>
      <c r="I47" s="5"/>
      <c r="J47" s="52"/>
      <c r="K47" s="5"/>
      <c r="L47" s="52"/>
      <c r="M47" s="5"/>
      <c r="N47" s="52"/>
      <c r="O47" s="5"/>
      <c r="P47" s="52"/>
      <c r="Q47" s="5"/>
      <c r="R47" s="52"/>
      <c r="S47" s="5"/>
      <c r="T47" s="52"/>
      <c r="U47" s="5"/>
      <c r="V47" s="52"/>
      <c r="W47" s="5"/>
      <c r="X47" s="52"/>
      <c r="Y47" s="5"/>
      <c r="Z47" s="52"/>
      <c r="AA47" s="5"/>
      <c r="AB47" s="52"/>
      <c r="AC47" s="5"/>
      <c r="AD47" s="52"/>
      <c r="AE47" s="5"/>
      <c r="AF47" s="52"/>
      <c r="AG47" s="5"/>
      <c r="AH47" s="52"/>
      <c r="AI47" s="5"/>
      <c r="AJ47" s="52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45"/>
      <c r="AZ47" s="45"/>
      <c r="BA47" s="48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48"/>
      <c r="BO47" s="48"/>
      <c r="BP47" s="11"/>
      <c r="BQ47" s="11"/>
      <c r="BR47" s="11"/>
      <c r="BS47" s="11"/>
      <c r="BT47" s="11"/>
      <c r="BU47" s="11"/>
      <c r="BV47" s="11"/>
      <c r="BW47" s="45"/>
      <c r="BX47" s="11"/>
      <c r="BY47" s="11"/>
      <c r="BZ47" s="11"/>
      <c r="CA47" s="11"/>
    </row>
    <row r="48" spans="1:79" ht="11.1" customHeight="1">
      <c r="A48" s="53"/>
      <c r="B48" s="8"/>
      <c r="C48" s="11"/>
      <c r="D48" s="52"/>
      <c r="E48" s="5"/>
      <c r="F48" s="52"/>
      <c r="G48" s="5"/>
      <c r="H48" s="52"/>
      <c r="I48" s="5"/>
      <c r="J48" s="52"/>
      <c r="K48" s="5"/>
      <c r="L48" s="52"/>
      <c r="M48" s="5"/>
      <c r="N48" s="52"/>
      <c r="O48" s="5"/>
      <c r="P48" s="52"/>
      <c r="Q48" s="5"/>
      <c r="R48" s="52"/>
      <c r="S48" s="5"/>
      <c r="T48" s="52"/>
      <c r="U48" s="5"/>
      <c r="V48" s="52"/>
      <c r="W48" s="5"/>
      <c r="X48" s="52"/>
      <c r="Y48" s="5"/>
      <c r="Z48" s="52"/>
      <c r="AA48" s="5"/>
      <c r="AB48" s="52"/>
      <c r="AC48" s="5"/>
      <c r="AD48" s="52"/>
      <c r="AE48" s="5"/>
      <c r="AF48" s="52"/>
      <c r="AG48" s="5"/>
      <c r="AH48" s="52"/>
      <c r="AI48" s="5"/>
      <c r="AJ48" s="52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4"/>
      <c r="AY48" s="45"/>
      <c r="AZ48" s="45"/>
      <c r="BA48" s="48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48"/>
      <c r="BO48" s="48"/>
      <c r="BP48" s="11"/>
      <c r="BQ48" s="11"/>
      <c r="BR48" s="11"/>
      <c r="BS48" s="11"/>
      <c r="BT48" s="11"/>
      <c r="BU48" s="11"/>
      <c r="BV48" s="11"/>
      <c r="BW48" s="45"/>
      <c r="BX48" s="17">
        <f>COUNTIF(I48,"&gt;=0")</f>
        <v>0</v>
      </c>
      <c r="BY48" s="10">
        <f>COUNTIF(K48,"&gt;=0")</f>
        <v>0</v>
      </c>
      <c r="BZ48" s="17">
        <f>COUNTIF(Y48,"&gt;=0")</f>
        <v>0</v>
      </c>
      <c r="CA48" s="10">
        <f>COUNTIF(AA48,"&gt;=0")</f>
        <v>0</v>
      </c>
    </row>
    <row r="49" spans="1:79" ht="3" customHeight="1">
      <c r="A49" s="53"/>
      <c r="B49" s="8"/>
      <c r="C49" s="11"/>
      <c r="D49" s="52"/>
      <c r="E49" s="5"/>
      <c r="F49" s="52"/>
      <c r="G49" s="5"/>
      <c r="H49" s="52"/>
      <c r="I49" s="5"/>
      <c r="J49" s="52"/>
      <c r="K49" s="5"/>
      <c r="L49" s="52"/>
      <c r="M49" s="5"/>
      <c r="N49" s="52"/>
      <c r="O49" s="5"/>
      <c r="P49" s="52"/>
      <c r="Q49" s="5"/>
      <c r="R49" s="52"/>
      <c r="S49" s="5"/>
      <c r="T49" s="52"/>
      <c r="U49" s="5"/>
      <c r="V49" s="52"/>
      <c r="W49" s="5"/>
      <c r="X49" s="52"/>
      <c r="Y49" s="5"/>
      <c r="Z49" s="52"/>
      <c r="AA49" s="5"/>
      <c r="AB49" s="52"/>
      <c r="AC49" s="5"/>
      <c r="AD49" s="52"/>
      <c r="AE49" s="5"/>
      <c r="AF49" s="52"/>
      <c r="AG49" s="5"/>
      <c r="AH49" s="52"/>
      <c r="AI49" s="5"/>
      <c r="AJ49" s="52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4"/>
      <c r="AY49" s="45"/>
      <c r="AZ49" s="45"/>
      <c r="BA49" s="48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48"/>
      <c r="BO49" s="48"/>
      <c r="BP49" s="11"/>
      <c r="BQ49" s="11"/>
      <c r="BR49" s="11"/>
      <c r="BS49" s="11"/>
      <c r="BT49" s="11"/>
      <c r="BU49" s="11"/>
      <c r="BV49" s="11"/>
      <c r="BW49" s="45"/>
      <c r="BX49" s="11"/>
      <c r="BY49" s="11"/>
      <c r="BZ49" s="11"/>
      <c r="CA49" s="11"/>
    </row>
    <row r="50" spans="1:79" ht="11.1" customHeight="1">
      <c r="A50" s="53"/>
      <c r="B50" s="8"/>
      <c r="C50" s="11"/>
      <c r="D50" s="52"/>
      <c r="E50" s="5"/>
      <c r="F50" s="52"/>
      <c r="G50" s="5"/>
      <c r="H50" s="52"/>
      <c r="I50" s="5"/>
      <c r="J50" s="52"/>
      <c r="K50" s="5"/>
      <c r="L50" s="52"/>
      <c r="M50" s="5"/>
      <c r="N50" s="52"/>
      <c r="O50" s="5"/>
      <c r="P50" s="52"/>
      <c r="Q50" s="5"/>
      <c r="R50" s="52"/>
      <c r="S50" s="5"/>
      <c r="T50" s="52"/>
      <c r="U50" s="5"/>
      <c r="V50" s="52"/>
      <c r="W50" s="5"/>
      <c r="X50" s="52"/>
      <c r="Y50" s="5"/>
      <c r="Z50" s="52"/>
      <c r="AA50" s="5"/>
      <c r="AB50" s="52"/>
      <c r="AC50" s="5"/>
      <c r="AD50" s="52"/>
      <c r="AE50" s="5"/>
      <c r="AF50" s="52"/>
      <c r="AG50" s="5"/>
      <c r="AH50" s="52"/>
      <c r="AI50" s="5"/>
      <c r="AJ50" s="52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4"/>
      <c r="AY50" s="45"/>
      <c r="AZ50" s="45"/>
      <c r="BA50" s="48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48"/>
      <c r="BO50" s="48"/>
      <c r="BP50" s="11"/>
      <c r="BQ50" s="11"/>
      <c r="BR50" s="11"/>
      <c r="BS50" s="11"/>
      <c r="BT50" s="11"/>
      <c r="BU50" s="11"/>
      <c r="BV50" s="11"/>
      <c r="BW50" s="45"/>
      <c r="BX50" s="17">
        <f>COUNTIF(I50,"&gt;=0")</f>
        <v>0</v>
      </c>
      <c r="BY50" s="12">
        <f>COUNTIF(K50,"&gt;=0")</f>
        <v>0</v>
      </c>
      <c r="BZ50" s="17">
        <f>COUNTIF(Y50,"&gt;=0")</f>
        <v>0</v>
      </c>
      <c r="CA50" s="12">
        <f>COUNTIF(AA50,"&gt;=0")</f>
        <v>0</v>
      </c>
    </row>
    <row r="51" spans="1:79" ht="3" customHeight="1">
      <c r="A51" s="53"/>
      <c r="B51" s="8"/>
      <c r="C51" s="11"/>
      <c r="D51" s="52"/>
      <c r="E51" s="5"/>
      <c r="F51" s="52"/>
      <c r="G51" s="5"/>
      <c r="H51" s="52"/>
      <c r="I51" s="5"/>
      <c r="J51" s="52"/>
      <c r="K51" s="5"/>
      <c r="L51" s="52"/>
      <c r="M51" s="5"/>
      <c r="N51" s="52"/>
      <c r="O51" s="5"/>
      <c r="P51" s="52"/>
      <c r="Q51" s="5"/>
      <c r="R51" s="52"/>
      <c r="S51" s="5"/>
      <c r="T51" s="52"/>
      <c r="U51" s="5"/>
      <c r="V51" s="52"/>
      <c r="W51" s="5"/>
      <c r="X51" s="52"/>
      <c r="Y51" s="5"/>
      <c r="Z51" s="52"/>
      <c r="AA51" s="5"/>
      <c r="AB51" s="52"/>
      <c r="AC51" s="5"/>
      <c r="AD51" s="52"/>
      <c r="AE51" s="5"/>
      <c r="AF51" s="52"/>
      <c r="AG51" s="5"/>
      <c r="AH51" s="52"/>
      <c r="AI51" s="5"/>
      <c r="AJ51" s="52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4"/>
      <c r="AY51" s="45"/>
      <c r="AZ51" s="45"/>
      <c r="BA51" s="48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48"/>
      <c r="BO51" s="48"/>
      <c r="BP51" s="11"/>
      <c r="BQ51" s="11"/>
      <c r="BR51" s="11"/>
      <c r="BS51" s="11"/>
      <c r="BT51" s="11"/>
      <c r="BU51" s="11"/>
      <c r="BV51" s="11"/>
      <c r="BW51" s="45"/>
      <c r="BX51" s="11"/>
      <c r="BY51" s="11"/>
      <c r="BZ51" s="11"/>
      <c r="CA51" s="11"/>
    </row>
    <row r="52" spans="1:79" ht="11.1" customHeight="1">
      <c r="A52" s="53"/>
      <c r="B52" s="8"/>
      <c r="C52" s="11"/>
      <c r="D52" s="52"/>
      <c r="E52" s="5"/>
      <c r="F52" s="52"/>
      <c r="G52" s="5"/>
      <c r="H52" s="52"/>
      <c r="I52" s="5"/>
      <c r="J52" s="52"/>
      <c r="K52" s="5"/>
      <c r="L52" s="52"/>
      <c r="M52" s="5"/>
      <c r="N52" s="52"/>
      <c r="O52" s="5"/>
      <c r="P52" s="52"/>
      <c r="Q52" s="5"/>
      <c r="R52" s="52"/>
      <c r="S52" s="5"/>
      <c r="T52" s="52"/>
      <c r="U52" s="5"/>
      <c r="V52" s="52"/>
      <c r="W52" s="5"/>
      <c r="X52" s="52"/>
      <c r="Y52" s="5"/>
      <c r="Z52" s="52"/>
      <c r="AA52" s="5"/>
      <c r="AB52" s="52"/>
      <c r="AC52" s="5"/>
      <c r="AD52" s="52"/>
      <c r="AE52" s="5"/>
      <c r="AF52" s="52"/>
      <c r="AG52" s="5"/>
      <c r="AH52" s="52"/>
      <c r="AI52" s="5"/>
      <c r="AJ52" s="52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4"/>
      <c r="AY52" s="45"/>
      <c r="AZ52" s="45"/>
      <c r="BA52" s="48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48"/>
      <c r="BO52" s="48"/>
      <c r="BP52" s="11"/>
      <c r="BQ52" s="11"/>
      <c r="BR52" s="11"/>
      <c r="BS52" s="11"/>
      <c r="BT52" s="11"/>
      <c r="BU52" s="11"/>
      <c r="BV52" s="11"/>
      <c r="BW52" s="45"/>
      <c r="BX52" s="17">
        <f>COUNTIF(I52,"&gt;=0")</f>
        <v>0</v>
      </c>
      <c r="BY52" s="13">
        <f>COUNTIF(K52,"&gt;=0")</f>
        <v>0</v>
      </c>
      <c r="BZ52" s="17">
        <f>COUNTIF(Y52,"&gt;=0")</f>
        <v>0</v>
      </c>
      <c r="CA52" s="13">
        <f>COUNTIF(AA52,"&gt;=0")</f>
        <v>0</v>
      </c>
    </row>
    <row r="53" spans="1:79" ht="3" customHeight="1">
      <c r="A53" s="53"/>
      <c r="B53" s="8"/>
      <c r="C53" s="11"/>
      <c r="D53" s="52"/>
      <c r="E53" s="5"/>
      <c r="F53" s="52"/>
      <c r="G53" s="5"/>
      <c r="H53" s="52"/>
      <c r="I53" s="5"/>
      <c r="J53" s="52"/>
      <c r="K53" s="5"/>
      <c r="L53" s="52"/>
      <c r="M53" s="5"/>
      <c r="N53" s="52"/>
      <c r="O53" s="5"/>
      <c r="P53" s="52"/>
      <c r="Q53" s="5"/>
      <c r="R53" s="52"/>
      <c r="S53" s="5"/>
      <c r="T53" s="52"/>
      <c r="U53" s="5"/>
      <c r="V53" s="52"/>
      <c r="W53" s="5"/>
      <c r="X53" s="52"/>
      <c r="Y53" s="5"/>
      <c r="Z53" s="52"/>
      <c r="AA53" s="5"/>
      <c r="AB53" s="52"/>
      <c r="AC53" s="5"/>
      <c r="AD53" s="52"/>
      <c r="AE53" s="5"/>
      <c r="AF53" s="52"/>
      <c r="AG53" s="5"/>
      <c r="AH53" s="52"/>
      <c r="AI53" s="5"/>
      <c r="AJ53" s="52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4"/>
      <c r="AY53" s="45"/>
      <c r="AZ53" s="45"/>
      <c r="BA53" s="48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48"/>
      <c r="BO53" s="48"/>
      <c r="BP53" s="11"/>
      <c r="BQ53" s="11"/>
      <c r="BR53" s="11"/>
      <c r="BS53" s="11"/>
      <c r="BT53" s="11"/>
      <c r="BU53" s="11"/>
      <c r="BV53" s="11"/>
      <c r="BW53" s="45"/>
      <c r="BX53" s="11"/>
      <c r="BY53" s="11"/>
      <c r="BZ53" s="11"/>
      <c r="CA53" s="11"/>
    </row>
    <row r="54" spans="1:79" ht="11.1" customHeight="1">
      <c r="A54" s="53"/>
      <c r="B54" s="8"/>
      <c r="C54" s="11"/>
      <c r="D54" s="52"/>
      <c r="E54" s="5"/>
      <c r="F54" s="52"/>
      <c r="G54" s="5"/>
      <c r="H54" s="52"/>
      <c r="I54" s="5"/>
      <c r="J54" s="52"/>
      <c r="K54" s="5"/>
      <c r="L54" s="52"/>
      <c r="M54" s="5"/>
      <c r="N54" s="52"/>
      <c r="O54" s="5"/>
      <c r="P54" s="52"/>
      <c r="Q54" s="5"/>
      <c r="R54" s="52"/>
      <c r="S54" s="5"/>
      <c r="T54" s="52"/>
      <c r="U54" s="5"/>
      <c r="V54" s="52"/>
      <c r="W54" s="5"/>
      <c r="X54" s="52"/>
      <c r="Y54" s="5"/>
      <c r="Z54" s="52"/>
      <c r="AA54" s="5"/>
      <c r="AB54" s="52"/>
      <c r="AC54" s="5"/>
      <c r="AD54" s="52"/>
      <c r="AE54" s="5"/>
      <c r="AF54" s="52"/>
      <c r="AG54" s="5"/>
      <c r="AH54" s="52"/>
      <c r="AI54" s="5"/>
      <c r="AJ54" s="52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4"/>
      <c r="AY54" s="45"/>
      <c r="AZ54" s="45"/>
      <c r="BA54" s="48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48"/>
      <c r="BO54" s="48"/>
      <c r="BP54" s="11"/>
      <c r="BQ54" s="11"/>
      <c r="BR54" s="11"/>
      <c r="BS54" s="11"/>
      <c r="BT54" s="11"/>
      <c r="BU54" s="11"/>
      <c r="BV54" s="11"/>
      <c r="BW54" s="45"/>
      <c r="BX54" s="17">
        <f>COUNTIF(I54,"&gt;=0")</f>
        <v>0</v>
      </c>
      <c r="BY54" s="14">
        <f>COUNTIF(K54,"&gt;=0")</f>
        <v>0</v>
      </c>
      <c r="BZ54" s="17">
        <f>COUNTIF(Y54,"&gt;=0")</f>
        <v>0</v>
      </c>
      <c r="CA54" s="14">
        <f>COUNTIF(AA54,"&gt;=0")</f>
        <v>0</v>
      </c>
    </row>
    <row r="55" spans="1:79" ht="3" customHeight="1">
      <c r="A55" s="53"/>
      <c r="B55" s="8"/>
      <c r="C55" s="11"/>
      <c r="D55" s="52"/>
      <c r="E55" s="5"/>
      <c r="F55" s="52"/>
      <c r="G55" s="5"/>
      <c r="H55" s="52"/>
      <c r="I55" s="5"/>
      <c r="J55" s="52"/>
      <c r="K55" s="5"/>
      <c r="L55" s="52"/>
      <c r="M55" s="5"/>
      <c r="N55" s="52"/>
      <c r="O55" s="5"/>
      <c r="P55" s="52"/>
      <c r="Q55" s="5"/>
      <c r="R55" s="52"/>
      <c r="S55" s="5"/>
      <c r="T55" s="52"/>
      <c r="U55" s="5"/>
      <c r="V55" s="52"/>
      <c r="W55" s="5"/>
      <c r="X55" s="52"/>
      <c r="Y55" s="5"/>
      <c r="Z55" s="52"/>
      <c r="AA55" s="5"/>
      <c r="AB55" s="52"/>
      <c r="AC55" s="5"/>
      <c r="AD55" s="52"/>
      <c r="AE55" s="5"/>
      <c r="AF55" s="52"/>
      <c r="AG55" s="5"/>
      <c r="AH55" s="52"/>
      <c r="AI55" s="5"/>
      <c r="AJ55" s="52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4"/>
      <c r="AY55" s="45"/>
      <c r="AZ55" s="45"/>
      <c r="BA55" s="48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48"/>
      <c r="BO55" s="48"/>
      <c r="BP55" s="11"/>
      <c r="BQ55" s="11"/>
      <c r="BR55" s="11"/>
      <c r="BS55" s="11"/>
      <c r="BT55" s="11"/>
      <c r="BU55" s="11"/>
      <c r="BV55" s="11"/>
      <c r="BW55" s="45"/>
      <c r="BX55" s="11"/>
      <c r="BY55" s="11"/>
      <c r="BZ55" s="11"/>
      <c r="CA55" s="11"/>
    </row>
    <row r="56" spans="1:79" ht="11.1" customHeight="1">
      <c r="A56" s="53"/>
      <c r="B56" s="8"/>
      <c r="C56" s="11"/>
      <c r="D56" s="52"/>
      <c r="E56" s="5"/>
      <c r="F56" s="52"/>
      <c r="G56" s="5"/>
      <c r="H56" s="52"/>
      <c r="I56" s="5"/>
      <c r="J56" s="52"/>
      <c r="K56" s="5"/>
      <c r="L56" s="52"/>
      <c r="M56" s="5"/>
      <c r="N56" s="52"/>
      <c r="O56" s="5"/>
      <c r="P56" s="52"/>
      <c r="Q56" s="5"/>
      <c r="R56" s="52"/>
      <c r="S56" s="5"/>
      <c r="T56" s="52"/>
      <c r="U56" s="5"/>
      <c r="V56" s="52"/>
      <c r="W56" s="5"/>
      <c r="X56" s="52"/>
      <c r="Y56" s="5"/>
      <c r="Z56" s="52"/>
      <c r="AA56" s="5"/>
      <c r="AB56" s="52"/>
      <c r="AC56" s="5"/>
      <c r="AD56" s="52"/>
      <c r="AE56" s="5"/>
      <c r="AF56" s="52"/>
      <c r="AG56" s="5"/>
      <c r="AH56" s="52"/>
      <c r="AI56" s="5"/>
      <c r="AJ56" s="52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4"/>
      <c r="AY56" s="45"/>
      <c r="AZ56" s="45"/>
      <c r="BA56" s="48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48"/>
      <c r="BO56" s="48"/>
      <c r="BP56" s="11"/>
      <c r="BQ56" s="11"/>
      <c r="BR56" s="11"/>
      <c r="BS56" s="11"/>
      <c r="BT56" s="11"/>
      <c r="BU56" s="11"/>
      <c r="BV56" s="11"/>
      <c r="BW56" s="45"/>
      <c r="BX56" s="17">
        <f>COUNTIF(I56,"&gt;=0")</f>
        <v>0</v>
      </c>
      <c r="BY56" s="15">
        <f>COUNTIF(K56,"&gt;=0")</f>
        <v>0</v>
      </c>
      <c r="BZ56" s="17">
        <f>COUNTIF(Y56,"&gt;=0")</f>
        <v>0</v>
      </c>
      <c r="CA56" s="15">
        <f>COUNTIF(AA56,"&gt;=0")</f>
        <v>0</v>
      </c>
    </row>
    <row r="57" spans="1:79" ht="3" customHeight="1">
      <c r="A57" s="53"/>
      <c r="B57" s="8"/>
      <c r="C57" s="11"/>
      <c r="D57" s="52"/>
      <c r="E57" s="5"/>
      <c r="F57" s="52"/>
      <c r="G57" s="5"/>
      <c r="H57" s="52"/>
      <c r="I57" s="5"/>
      <c r="J57" s="52"/>
      <c r="K57" s="5"/>
      <c r="L57" s="52"/>
      <c r="M57" s="5"/>
      <c r="N57" s="52"/>
      <c r="O57" s="5"/>
      <c r="P57" s="52"/>
      <c r="Q57" s="5"/>
      <c r="R57" s="52"/>
      <c r="S57" s="5"/>
      <c r="T57" s="52"/>
      <c r="U57" s="5"/>
      <c r="V57" s="52"/>
      <c r="W57" s="5"/>
      <c r="X57" s="52"/>
      <c r="Y57" s="5"/>
      <c r="Z57" s="52"/>
      <c r="AA57" s="5"/>
      <c r="AB57" s="52"/>
      <c r="AC57" s="5"/>
      <c r="AD57" s="52"/>
      <c r="AE57" s="5"/>
      <c r="AF57" s="52"/>
      <c r="AG57" s="5"/>
      <c r="AH57" s="52"/>
      <c r="AI57" s="5"/>
      <c r="AJ57" s="52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4"/>
      <c r="AY57" s="45"/>
      <c r="AZ57" s="45"/>
      <c r="BA57" s="48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48"/>
      <c r="BO57" s="48"/>
      <c r="BP57" s="11"/>
      <c r="BQ57" s="11"/>
      <c r="BR57" s="11"/>
      <c r="BS57" s="11"/>
      <c r="BT57" s="11"/>
      <c r="BU57" s="11"/>
      <c r="BV57" s="11"/>
      <c r="BW57" s="45"/>
      <c r="BX57" s="11"/>
      <c r="BY57" s="11"/>
      <c r="BZ57" s="11"/>
      <c r="CA57" s="11"/>
    </row>
    <row r="58" spans="1:79" ht="11.1" customHeight="1">
      <c r="A58" s="53"/>
      <c r="B58" s="8"/>
      <c r="C58" s="11"/>
      <c r="D58" s="52"/>
      <c r="E58" s="5"/>
      <c r="F58" s="52"/>
      <c r="G58" s="5"/>
      <c r="H58" s="52"/>
      <c r="I58" s="5"/>
      <c r="J58" s="52"/>
      <c r="K58" s="5"/>
      <c r="L58" s="52"/>
      <c r="M58" s="5"/>
      <c r="N58" s="52"/>
      <c r="O58" s="5"/>
      <c r="P58" s="52"/>
      <c r="Q58" s="5"/>
      <c r="R58" s="52"/>
      <c r="S58" s="5"/>
      <c r="T58" s="52"/>
      <c r="U58" s="5"/>
      <c r="V58" s="52"/>
      <c r="W58" s="5"/>
      <c r="X58" s="52"/>
      <c r="Y58" s="5"/>
      <c r="Z58" s="52"/>
      <c r="AA58" s="5"/>
      <c r="AB58" s="52"/>
      <c r="AC58" s="5"/>
      <c r="AD58" s="52"/>
      <c r="AE58" s="5"/>
      <c r="AF58" s="52"/>
      <c r="AG58" s="5"/>
      <c r="AH58" s="52"/>
      <c r="AI58" s="5"/>
      <c r="AJ58" s="52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4"/>
      <c r="AY58" s="45"/>
      <c r="AZ58" s="45"/>
      <c r="BA58" s="48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48"/>
      <c r="BO58" s="48"/>
      <c r="BP58" s="11"/>
      <c r="BQ58" s="11"/>
      <c r="BR58" s="11"/>
      <c r="BS58" s="11"/>
      <c r="BT58" s="11"/>
      <c r="BU58" s="11"/>
      <c r="BV58" s="11"/>
      <c r="BW58" s="45"/>
      <c r="BX58" s="17">
        <f t="shared" ref="BX58:BX74" si="5">COUNTIF(I58,"&gt;=0")</f>
        <v>0</v>
      </c>
      <c r="BY58" s="16">
        <f t="shared" ref="BY58:BY74" si="6">COUNTIF(K58,"&gt;=0")</f>
        <v>0</v>
      </c>
      <c r="BZ58" s="17">
        <f t="shared" ref="BZ58:BZ74" si="7">COUNTIF(Y58,"&gt;=0")</f>
        <v>0</v>
      </c>
      <c r="CA58" s="16">
        <f t="shared" ref="CA58:CA74" si="8">COUNTIF(AA58,"&gt;=0")</f>
        <v>0</v>
      </c>
    </row>
    <row r="59" spans="1:79" ht="3" customHeight="1">
      <c r="A59" s="53"/>
      <c r="B59" s="8"/>
      <c r="C59" s="11"/>
      <c r="D59" s="52"/>
      <c r="E59" s="5"/>
      <c r="F59" s="52"/>
      <c r="G59" s="5"/>
      <c r="H59" s="52"/>
      <c r="I59" s="5"/>
      <c r="J59" s="52"/>
      <c r="K59" s="5"/>
      <c r="L59" s="52"/>
      <c r="M59" s="5"/>
      <c r="N59" s="52"/>
      <c r="O59" s="5"/>
      <c r="P59" s="52"/>
      <c r="Q59" s="5"/>
      <c r="R59" s="52"/>
      <c r="S59" s="5"/>
      <c r="T59" s="52"/>
      <c r="U59" s="5"/>
      <c r="V59" s="52"/>
      <c r="W59" s="5"/>
      <c r="X59" s="52"/>
      <c r="Y59" s="5"/>
      <c r="Z59" s="52"/>
      <c r="AA59" s="5"/>
      <c r="AB59" s="52"/>
      <c r="AC59" s="5"/>
      <c r="AD59" s="52"/>
      <c r="AE59" s="5"/>
      <c r="AF59" s="52"/>
      <c r="AG59" s="5"/>
      <c r="AH59" s="52"/>
      <c r="AI59" s="5"/>
      <c r="AJ59" s="52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4"/>
      <c r="AY59" s="45"/>
      <c r="AZ59" s="45"/>
      <c r="BA59" s="48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48"/>
      <c r="BO59" s="48"/>
      <c r="BP59" s="11"/>
      <c r="BQ59" s="11"/>
      <c r="BR59" s="11"/>
      <c r="BS59" s="11"/>
      <c r="BT59" s="11"/>
      <c r="BU59" s="11"/>
      <c r="BV59" s="11"/>
      <c r="BW59" s="45"/>
      <c r="BX59" s="11"/>
      <c r="BY59" s="11"/>
      <c r="BZ59" s="11"/>
      <c r="CA59" s="11"/>
    </row>
    <row r="60" spans="1:79" ht="11.1" customHeight="1">
      <c r="A60" s="53"/>
      <c r="B60" s="8"/>
      <c r="C60" s="11"/>
      <c r="D60" s="52"/>
      <c r="E60" s="5"/>
      <c r="F60" s="52"/>
      <c r="G60" s="5"/>
      <c r="H60" s="52"/>
      <c r="I60" s="5"/>
      <c r="J60" s="52"/>
      <c r="K60" s="5"/>
      <c r="L60" s="52"/>
      <c r="M60" s="5"/>
      <c r="N60" s="52"/>
      <c r="O60" s="5"/>
      <c r="P60" s="52"/>
      <c r="Q60" s="5"/>
      <c r="R60" s="52"/>
      <c r="S60" s="5"/>
      <c r="T60" s="52"/>
      <c r="U60" s="5"/>
      <c r="V60" s="52"/>
      <c r="W60" s="5"/>
      <c r="X60" s="52"/>
      <c r="Y60" s="5"/>
      <c r="Z60" s="52"/>
      <c r="AA60" s="5"/>
      <c r="AB60" s="52"/>
      <c r="AC60" s="5"/>
      <c r="AD60" s="52"/>
      <c r="AE60" s="5"/>
      <c r="AF60" s="52"/>
      <c r="AG60" s="5"/>
      <c r="AH60" s="52"/>
      <c r="AI60" s="5"/>
      <c r="AJ60" s="52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4"/>
      <c r="AY60" s="45"/>
      <c r="AZ60" s="45"/>
      <c r="BA60" s="48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48"/>
      <c r="BO60" s="48"/>
      <c r="BP60" s="11"/>
      <c r="BQ60" s="11"/>
      <c r="BR60" s="11"/>
      <c r="BS60" s="11"/>
      <c r="BT60" s="11"/>
      <c r="BU60" s="11"/>
      <c r="BV60" s="11"/>
      <c r="BW60" s="45"/>
      <c r="BX60" s="68">
        <f t="shared" si="5"/>
        <v>0</v>
      </c>
      <c r="BY60" s="9">
        <f t="shared" si="6"/>
        <v>0</v>
      </c>
      <c r="BZ60" s="68">
        <f t="shared" si="7"/>
        <v>0</v>
      </c>
      <c r="CA60" s="9">
        <f t="shared" si="8"/>
        <v>0</v>
      </c>
    </row>
    <row r="61" spans="1:79" ht="3" customHeight="1">
      <c r="A61" s="53"/>
      <c r="B61" s="8"/>
      <c r="C61" s="11"/>
      <c r="D61" s="52"/>
      <c r="E61" s="5"/>
      <c r="F61" s="52"/>
      <c r="G61" s="5"/>
      <c r="H61" s="52"/>
      <c r="I61" s="5"/>
      <c r="J61" s="52"/>
      <c r="K61" s="5"/>
      <c r="L61" s="52"/>
      <c r="M61" s="5"/>
      <c r="N61" s="52"/>
      <c r="O61" s="5"/>
      <c r="P61" s="52"/>
      <c r="Q61" s="5"/>
      <c r="R61" s="52"/>
      <c r="S61" s="5"/>
      <c r="T61" s="52"/>
      <c r="U61" s="5"/>
      <c r="V61" s="52"/>
      <c r="W61" s="5"/>
      <c r="X61" s="52"/>
      <c r="Y61" s="5"/>
      <c r="Z61" s="52"/>
      <c r="AA61" s="5"/>
      <c r="AB61" s="52"/>
      <c r="AC61" s="5"/>
      <c r="AD61" s="52"/>
      <c r="AE61" s="5"/>
      <c r="AF61" s="52"/>
      <c r="AG61" s="5"/>
      <c r="AH61" s="52"/>
      <c r="AI61" s="5"/>
      <c r="AJ61" s="52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4"/>
      <c r="AY61" s="45"/>
      <c r="AZ61" s="45"/>
      <c r="BA61" s="48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48"/>
      <c r="BO61" s="48"/>
      <c r="BP61" s="11"/>
      <c r="BQ61" s="11"/>
      <c r="BR61" s="11"/>
      <c r="BS61" s="11"/>
      <c r="BT61" s="11"/>
      <c r="BU61" s="11"/>
      <c r="BV61" s="11"/>
      <c r="BW61" s="45"/>
      <c r="BX61" s="11"/>
      <c r="BY61" s="11"/>
      <c r="BZ61" s="11"/>
      <c r="CA61" s="11"/>
    </row>
    <row r="62" spans="1:79" ht="11.1" customHeight="1">
      <c r="A62" s="53"/>
      <c r="B62" s="8"/>
      <c r="C62" s="11"/>
      <c r="D62" s="52"/>
      <c r="E62" s="5"/>
      <c r="F62" s="52"/>
      <c r="G62" s="5"/>
      <c r="H62" s="52"/>
      <c r="I62" s="5"/>
      <c r="J62" s="52"/>
      <c r="K62" s="5"/>
      <c r="L62" s="52"/>
      <c r="M62" s="5"/>
      <c r="N62" s="52"/>
      <c r="O62" s="5"/>
      <c r="P62" s="52"/>
      <c r="Q62" s="5"/>
      <c r="R62" s="52"/>
      <c r="S62" s="5"/>
      <c r="T62" s="52"/>
      <c r="U62" s="5"/>
      <c r="V62" s="52"/>
      <c r="W62" s="5"/>
      <c r="X62" s="52"/>
      <c r="Y62" s="5"/>
      <c r="Z62" s="52"/>
      <c r="AA62" s="5"/>
      <c r="AB62" s="52"/>
      <c r="AC62" s="5"/>
      <c r="AD62" s="52"/>
      <c r="AE62" s="5"/>
      <c r="AF62" s="52"/>
      <c r="AG62" s="5"/>
      <c r="AH62" s="52"/>
      <c r="AI62" s="5"/>
      <c r="AJ62" s="52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4"/>
      <c r="AY62" s="45"/>
      <c r="AZ62" s="45"/>
      <c r="BA62" s="48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48"/>
      <c r="BO62" s="48"/>
      <c r="BP62" s="11"/>
      <c r="BQ62" s="11"/>
      <c r="BR62" s="11"/>
      <c r="BS62" s="11"/>
      <c r="BT62" s="11"/>
      <c r="BU62" s="11"/>
      <c r="BV62" s="11"/>
      <c r="BW62" s="45"/>
      <c r="BX62" s="68">
        <f t="shared" si="5"/>
        <v>0</v>
      </c>
      <c r="BY62" s="10">
        <f t="shared" si="6"/>
        <v>0</v>
      </c>
      <c r="BZ62" s="68">
        <f t="shared" si="7"/>
        <v>0</v>
      </c>
      <c r="CA62" s="10">
        <f t="shared" si="8"/>
        <v>0</v>
      </c>
    </row>
    <row r="63" spans="1:79" ht="3" customHeight="1">
      <c r="A63" s="53"/>
      <c r="B63" s="8"/>
      <c r="C63" s="11"/>
      <c r="D63" s="52"/>
      <c r="E63" s="5"/>
      <c r="F63" s="52"/>
      <c r="G63" s="5"/>
      <c r="H63" s="52"/>
      <c r="I63" s="5"/>
      <c r="J63" s="52"/>
      <c r="K63" s="5"/>
      <c r="L63" s="52"/>
      <c r="M63" s="5"/>
      <c r="N63" s="52"/>
      <c r="O63" s="5"/>
      <c r="P63" s="52"/>
      <c r="Q63" s="5"/>
      <c r="R63" s="52"/>
      <c r="S63" s="5"/>
      <c r="T63" s="52"/>
      <c r="U63" s="5"/>
      <c r="V63" s="52"/>
      <c r="W63" s="5"/>
      <c r="X63" s="52"/>
      <c r="Y63" s="5"/>
      <c r="Z63" s="52"/>
      <c r="AA63" s="5"/>
      <c r="AB63" s="52"/>
      <c r="AC63" s="5"/>
      <c r="AD63" s="52"/>
      <c r="AE63" s="5"/>
      <c r="AF63" s="52"/>
      <c r="AG63" s="5"/>
      <c r="AH63" s="52"/>
      <c r="AI63" s="5"/>
      <c r="AJ63" s="52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4"/>
      <c r="AY63" s="45"/>
      <c r="AZ63" s="45"/>
      <c r="BA63" s="48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48"/>
      <c r="BO63" s="48"/>
      <c r="BP63" s="11"/>
      <c r="BQ63" s="11"/>
      <c r="BR63" s="11"/>
      <c r="BS63" s="11"/>
      <c r="BT63" s="11"/>
      <c r="BU63" s="11"/>
      <c r="BV63" s="11"/>
      <c r="BW63" s="45"/>
      <c r="BX63" s="11"/>
      <c r="BY63" s="11"/>
      <c r="BZ63" s="11"/>
      <c r="CA63" s="11"/>
    </row>
    <row r="64" spans="1:79" ht="11.1" customHeight="1">
      <c r="A64" s="53"/>
      <c r="B64" s="8"/>
      <c r="C64" s="11"/>
      <c r="D64" s="52"/>
      <c r="E64" s="5"/>
      <c r="F64" s="52"/>
      <c r="G64" s="5"/>
      <c r="H64" s="52"/>
      <c r="I64" s="5"/>
      <c r="J64" s="52"/>
      <c r="K64" s="5"/>
      <c r="L64" s="52"/>
      <c r="M64" s="5"/>
      <c r="N64" s="52"/>
      <c r="O64" s="5"/>
      <c r="P64" s="52"/>
      <c r="Q64" s="5"/>
      <c r="R64" s="52"/>
      <c r="S64" s="5"/>
      <c r="T64" s="52"/>
      <c r="U64" s="5"/>
      <c r="V64" s="52"/>
      <c r="W64" s="5"/>
      <c r="X64" s="52"/>
      <c r="Y64" s="5"/>
      <c r="Z64" s="52"/>
      <c r="AA64" s="5"/>
      <c r="AB64" s="52"/>
      <c r="AC64" s="5"/>
      <c r="AD64" s="52"/>
      <c r="AE64" s="5"/>
      <c r="AF64" s="52"/>
      <c r="AG64" s="5"/>
      <c r="AH64" s="52"/>
      <c r="AI64" s="5"/>
      <c r="AJ64" s="52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4"/>
      <c r="AY64" s="45"/>
      <c r="AZ64" s="45"/>
      <c r="BA64" s="48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48"/>
      <c r="BO64" s="48"/>
      <c r="BP64" s="11"/>
      <c r="BQ64" s="11"/>
      <c r="BR64" s="11"/>
      <c r="BS64" s="11"/>
      <c r="BT64" s="11"/>
      <c r="BU64" s="11"/>
      <c r="BV64" s="11"/>
      <c r="BW64" s="45"/>
      <c r="BX64" s="68">
        <f t="shared" si="5"/>
        <v>0</v>
      </c>
      <c r="BY64" s="12">
        <f t="shared" si="6"/>
        <v>0</v>
      </c>
      <c r="BZ64" s="68">
        <f t="shared" si="7"/>
        <v>0</v>
      </c>
      <c r="CA64" s="12">
        <f t="shared" si="8"/>
        <v>0</v>
      </c>
    </row>
    <row r="65" spans="1:79" ht="3" customHeight="1">
      <c r="A65" s="53"/>
      <c r="B65" s="8"/>
      <c r="C65" s="11"/>
      <c r="D65" s="52"/>
      <c r="E65" s="5"/>
      <c r="F65" s="52"/>
      <c r="G65" s="5"/>
      <c r="H65" s="52"/>
      <c r="I65" s="5"/>
      <c r="J65" s="52"/>
      <c r="K65" s="5"/>
      <c r="L65" s="52"/>
      <c r="M65" s="5"/>
      <c r="N65" s="52"/>
      <c r="O65" s="5"/>
      <c r="P65" s="52"/>
      <c r="Q65" s="5"/>
      <c r="R65" s="52"/>
      <c r="S65" s="5"/>
      <c r="T65" s="52"/>
      <c r="U65" s="5"/>
      <c r="V65" s="52"/>
      <c r="W65" s="5"/>
      <c r="X65" s="52"/>
      <c r="Y65" s="5"/>
      <c r="Z65" s="52"/>
      <c r="AA65" s="5"/>
      <c r="AB65" s="52"/>
      <c r="AC65" s="5"/>
      <c r="AD65" s="52"/>
      <c r="AE65" s="5"/>
      <c r="AF65" s="52"/>
      <c r="AG65" s="5"/>
      <c r="AH65" s="52"/>
      <c r="AI65" s="5"/>
      <c r="AJ65" s="52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4"/>
      <c r="AY65" s="45"/>
      <c r="AZ65" s="45"/>
      <c r="BA65" s="48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48"/>
      <c r="BO65" s="48"/>
      <c r="BP65" s="11"/>
      <c r="BQ65" s="11"/>
      <c r="BR65" s="11"/>
      <c r="BS65" s="11"/>
      <c r="BT65" s="11"/>
      <c r="BU65" s="11"/>
      <c r="BV65" s="11"/>
      <c r="BW65" s="45"/>
      <c r="BX65" s="11"/>
      <c r="BY65" s="11"/>
      <c r="BZ65" s="11"/>
      <c r="CA65" s="11"/>
    </row>
    <row r="66" spans="1:79" ht="11.1" customHeight="1">
      <c r="A66" s="53"/>
      <c r="B66" s="8"/>
      <c r="C66" s="11"/>
      <c r="D66" s="52"/>
      <c r="E66" s="5"/>
      <c r="F66" s="52"/>
      <c r="G66" s="5"/>
      <c r="H66" s="52"/>
      <c r="I66" s="5"/>
      <c r="J66" s="52"/>
      <c r="K66" s="5"/>
      <c r="L66" s="52"/>
      <c r="M66" s="5"/>
      <c r="N66" s="52"/>
      <c r="O66" s="5"/>
      <c r="P66" s="52"/>
      <c r="Q66" s="5"/>
      <c r="R66" s="52"/>
      <c r="S66" s="5"/>
      <c r="T66" s="52"/>
      <c r="U66" s="5"/>
      <c r="V66" s="52"/>
      <c r="W66" s="5"/>
      <c r="X66" s="52"/>
      <c r="Y66" s="5"/>
      <c r="Z66" s="52"/>
      <c r="AA66" s="5"/>
      <c r="AB66" s="52"/>
      <c r="AC66" s="5"/>
      <c r="AD66" s="52"/>
      <c r="AE66" s="5"/>
      <c r="AF66" s="52"/>
      <c r="AG66" s="5"/>
      <c r="AH66" s="52"/>
      <c r="AI66" s="5"/>
      <c r="AJ66" s="52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4"/>
      <c r="AY66" s="45"/>
      <c r="AZ66" s="45"/>
      <c r="BA66" s="48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48"/>
      <c r="BO66" s="48"/>
      <c r="BP66" s="11"/>
      <c r="BQ66" s="11"/>
      <c r="BR66" s="11"/>
      <c r="BS66" s="11"/>
      <c r="BT66" s="11"/>
      <c r="BU66" s="11"/>
      <c r="BV66" s="11"/>
      <c r="BW66" s="45"/>
      <c r="BX66" s="68">
        <f t="shared" si="5"/>
        <v>0</v>
      </c>
      <c r="BY66" s="13">
        <f t="shared" si="6"/>
        <v>0</v>
      </c>
      <c r="BZ66" s="68">
        <f t="shared" si="7"/>
        <v>0</v>
      </c>
      <c r="CA66" s="13">
        <f t="shared" si="8"/>
        <v>0</v>
      </c>
    </row>
    <row r="67" spans="1:79" ht="3" customHeight="1">
      <c r="A67" s="53"/>
      <c r="B67" s="8"/>
      <c r="C67" s="11"/>
      <c r="D67" s="52"/>
      <c r="E67" s="5"/>
      <c r="F67" s="52"/>
      <c r="G67" s="5"/>
      <c r="H67" s="52"/>
      <c r="I67" s="5"/>
      <c r="J67" s="52"/>
      <c r="K67" s="5"/>
      <c r="L67" s="52"/>
      <c r="M67" s="5"/>
      <c r="N67" s="52"/>
      <c r="O67" s="5"/>
      <c r="P67" s="52"/>
      <c r="Q67" s="5"/>
      <c r="R67" s="52"/>
      <c r="S67" s="5"/>
      <c r="T67" s="52"/>
      <c r="U67" s="5"/>
      <c r="V67" s="52"/>
      <c r="W67" s="5"/>
      <c r="X67" s="52"/>
      <c r="Y67" s="5"/>
      <c r="Z67" s="52"/>
      <c r="AA67" s="5"/>
      <c r="AB67" s="52"/>
      <c r="AC67" s="5"/>
      <c r="AD67" s="52"/>
      <c r="AE67" s="5"/>
      <c r="AF67" s="52"/>
      <c r="AG67" s="5"/>
      <c r="AH67" s="52"/>
      <c r="AI67" s="5"/>
      <c r="AJ67" s="52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4"/>
      <c r="AY67" s="45"/>
      <c r="AZ67" s="45"/>
      <c r="BA67" s="48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48"/>
      <c r="BO67" s="48"/>
      <c r="BP67" s="11"/>
      <c r="BQ67" s="11"/>
      <c r="BR67" s="11"/>
      <c r="BS67" s="11"/>
      <c r="BT67" s="11"/>
      <c r="BU67" s="11"/>
      <c r="BV67" s="11"/>
      <c r="BW67" s="45"/>
      <c r="BX67" s="11"/>
      <c r="BY67" s="11"/>
      <c r="BZ67" s="11"/>
      <c r="CA67" s="11"/>
    </row>
    <row r="68" spans="1:79" ht="11.1" customHeight="1">
      <c r="A68" s="53"/>
      <c r="B68" s="8"/>
      <c r="C68" s="11"/>
      <c r="D68" s="52"/>
      <c r="E68" s="5"/>
      <c r="F68" s="52"/>
      <c r="G68" s="5"/>
      <c r="H68" s="52"/>
      <c r="I68" s="5"/>
      <c r="J68" s="52"/>
      <c r="K68" s="5"/>
      <c r="L68" s="52"/>
      <c r="M68" s="5"/>
      <c r="N68" s="52"/>
      <c r="O68" s="5"/>
      <c r="P68" s="52"/>
      <c r="Q68" s="5"/>
      <c r="R68" s="52"/>
      <c r="S68" s="5"/>
      <c r="T68" s="52"/>
      <c r="U68" s="5"/>
      <c r="V68" s="52"/>
      <c r="W68" s="5"/>
      <c r="X68" s="52"/>
      <c r="Y68" s="5"/>
      <c r="Z68" s="52"/>
      <c r="AA68" s="5"/>
      <c r="AB68" s="52"/>
      <c r="AC68" s="5"/>
      <c r="AD68" s="52"/>
      <c r="AE68" s="5"/>
      <c r="AF68" s="52"/>
      <c r="AG68" s="5"/>
      <c r="AH68" s="52"/>
      <c r="AI68" s="5"/>
      <c r="AJ68" s="52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4"/>
      <c r="AY68" s="45"/>
      <c r="AZ68" s="45"/>
      <c r="BA68" s="48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48"/>
      <c r="BO68" s="48"/>
      <c r="BP68" s="11"/>
      <c r="BQ68" s="11"/>
      <c r="BR68" s="11"/>
      <c r="BS68" s="11"/>
      <c r="BT68" s="11"/>
      <c r="BU68" s="11"/>
      <c r="BV68" s="11"/>
      <c r="BW68" s="45"/>
      <c r="BX68" s="68">
        <f t="shared" si="5"/>
        <v>0</v>
      </c>
      <c r="BY68" s="14">
        <f t="shared" si="6"/>
        <v>0</v>
      </c>
      <c r="BZ68" s="68">
        <f t="shared" si="7"/>
        <v>0</v>
      </c>
      <c r="CA68" s="14">
        <f t="shared" si="8"/>
        <v>0</v>
      </c>
    </row>
    <row r="69" spans="1:79" ht="3" customHeight="1">
      <c r="A69" s="53"/>
      <c r="B69" s="8"/>
      <c r="C69" s="11"/>
      <c r="D69" s="52"/>
      <c r="E69" s="5"/>
      <c r="F69" s="52"/>
      <c r="G69" s="5"/>
      <c r="H69" s="52"/>
      <c r="I69" s="5"/>
      <c r="J69" s="52"/>
      <c r="K69" s="5"/>
      <c r="L69" s="52"/>
      <c r="M69" s="5"/>
      <c r="N69" s="52"/>
      <c r="O69" s="5"/>
      <c r="P69" s="52"/>
      <c r="Q69" s="5"/>
      <c r="R69" s="52"/>
      <c r="S69" s="5"/>
      <c r="T69" s="52"/>
      <c r="U69" s="5"/>
      <c r="V69" s="52"/>
      <c r="W69" s="5"/>
      <c r="X69" s="52"/>
      <c r="Y69" s="5"/>
      <c r="Z69" s="52"/>
      <c r="AA69" s="5"/>
      <c r="AB69" s="52"/>
      <c r="AC69" s="5"/>
      <c r="AD69" s="52"/>
      <c r="AE69" s="5"/>
      <c r="AF69" s="52"/>
      <c r="AG69" s="5"/>
      <c r="AH69" s="52"/>
      <c r="AI69" s="5"/>
      <c r="AJ69" s="52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4"/>
      <c r="AY69" s="45"/>
      <c r="AZ69" s="45"/>
      <c r="BA69" s="48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48"/>
      <c r="BO69" s="48"/>
      <c r="BP69" s="11"/>
      <c r="BQ69" s="11"/>
      <c r="BR69" s="11"/>
      <c r="BS69" s="11"/>
      <c r="BT69" s="11"/>
      <c r="BU69" s="11"/>
      <c r="BV69" s="11"/>
      <c r="BW69" s="45"/>
      <c r="BX69" s="11"/>
      <c r="BY69" s="11"/>
      <c r="BZ69" s="11"/>
      <c r="CA69" s="11"/>
    </row>
    <row r="70" spans="1:79" ht="11.1" customHeight="1">
      <c r="A70" s="53"/>
      <c r="B70" s="8"/>
      <c r="C70" s="11"/>
      <c r="D70" s="52"/>
      <c r="E70" s="5"/>
      <c r="F70" s="52"/>
      <c r="G70" s="5"/>
      <c r="H70" s="52"/>
      <c r="I70" s="5"/>
      <c r="J70" s="52"/>
      <c r="K70" s="5"/>
      <c r="L70" s="52"/>
      <c r="M70" s="5"/>
      <c r="N70" s="52"/>
      <c r="O70" s="5"/>
      <c r="P70" s="52"/>
      <c r="Q70" s="5"/>
      <c r="R70" s="52"/>
      <c r="S70" s="5"/>
      <c r="T70" s="52"/>
      <c r="U70" s="5"/>
      <c r="V70" s="52"/>
      <c r="W70" s="5"/>
      <c r="X70" s="52"/>
      <c r="Y70" s="5"/>
      <c r="Z70" s="52"/>
      <c r="AA70" s="5"/>
      <c r="AB70" s="52"/>
      <c r="AC70" s="5"/>
      <c r="AD70" s="52"/>
      <c r="AE70" s="5"/>
      <c r="AF70" s="52"/>
      <c r="AG70" s="5"/>
      <c r="AH70" s="52"/>
      <c r="AI70" s="5"/>
      <c r="AJ70" s="52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4"/>
      <c r="AY70" s="45"/>
      <c r="AZ70" s="45"/>
      <c r="BA70" s="48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48"/>
      <c r="BO70" s="48"/>
      <c r="BP70" s="11"/>
      <c r="BQ70" s="11"/>
      <c r="BR70" s="11"/>
      <c r="BS70" s="11"/>
      <c r="BT70" s="11"/>
      <c r="BU70" s="11"/>
      <c r="BV70" s="11"/>
      <c r="BW70" s="45"/>
      <c r="BX70" s="68">
        <f t="shared" si="5"/>
        <v>0</v>
      </c>
      <c r="BY70" s="15">
        <f t="shared" si="6"/>
        <v>0</v>
      </c>
      <c r="BZ70" s="68">
        <f t="shared" si="7"/>
        <v>0</v>
      </c>
      <c r="CA70" s="15">
        <f t="shared" si="8"/>
        <v>0</v>
      </c>
    </row>
    <row r="71" spans="1:79" ht="3" customHeight="1">
      <c r="A71" s="53"/>
      <c r="B71" s="8"/>
      <c r="C71" s="11"/>
      <c r="D71" s="52"/>
      <c r="E71" s="5"/>
      <c r="F71" s="52"/>
      <c r="G71" s="5"/>
      <c r="H71" s="52"/>
      <c r="I71" s="5"/>
      <c r="J71" s="52"/>
      <c r="K71" s="5"/>
      <c r="L71" s="52"/>
      <c r="M71" s="5"/>
      <c r="N71" s="52"/>
      <c r="O71" s="5"/>
      <c r="P71" s="52"/>
      <c r="Q71" s="5"/>
      <c r="R71" s="52"/>
      <c r="S71" s="5"/>
      <c r="T71" s="52"/>
      <c r="U71" s="5"/>
      <c r="V71" s="52"/>
      <c r="W71" s="5"/>
      <c r="X71" s="52"/>
      <c r="Y71" s="5"/>
      <c r="Z71" s="52"/>
      <c r="AA71" s="5"/>
      <c r="AB71" s="52"/>
      <c r="AC71" s="5"/>
      <c r="AD71" s="52"/>
      <c r="AE71" s="5"/>
      <c r="AF71" s="52"/>
      <c r="AG71" s="5"/>
      <c r="AH71" s="52"/>
      <c r="AI71" s="5"/>
      <c r="AJ71" s="52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4"/>
      <c r="AY71" s="45"/>
      <c r="AZ71" s="45"/>
      <c r="BA71" s="48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48"/>
      <c r="BO71" s="48"/>
      <c r="BP71" s="11"/>
      <c r="BQ71" s="11"/>
      <c r="BR71" s="11"/>
      <c r="BS71" s="11"/>
      <c r="BT71" s="11"/>
      <c r="BU71" s="11"/>
      <c r="BV71" s="11"/>
      <c r="BW71" s="45"/>
      <c r="BX71" s="11"/>
      <c r="BY71" s="11"/>
      <c r="BZ71" s="11"/>
      <c r="CA71" s="11"/>
    </row>
    <row r="72" spans="1:79" ht="11.1" customHeight="1">
      <c r="A72" s="53"/>
      <c r="B72" s="8"/>
      <c r="C72" s="11"/>
      <c r="D72" s="52"/>
      <c r="E72" s="5"/>
      <c r="F72" s="52"/>
      <c r="G72" s="5"/>
      <c r="H72" s="52"/>
      <c r="I72" s="5"/>
      <c r="J72" s="52"/>
      <c r="K72" s="5"/>
      <c r="L72" s="52"/>
      <c r="M72" s="5"/>
      <c r="N72" s="52"/>
      <c r="O72" s="5"/>
      <c r="P72" s="52"/>
      <c r="Q72" s="5"/>
      <c r="R72" s="52"/>
      <c r="S72" s="5"/>
      <c r="T72" s="52"/>
      <c r="U72" s="5"/>
      <c r="V72" s="52"/>
      <c r="W72" s="5"/>
      <c r="X72" s="52"/>
      <c r="Y72" s="5"/>
      <c r="Z72" s="52"/>
      <c r="AA72" s="5"/>
      <c r="AB72" s="52"/>
      <c r="AC72" s="5"/>
      <c r="AD72" s="52"/>
      <c r="AE72" s="5"/>
      <c r="AF72" s="52"/>
      <c r="AG72" s="5"/>
      <c r="AH72" s="52"/>
      <c r="AI72" s="5"/>
      <c r="AJ72" s="52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4"/>
      <c r="AY72" s="45"/>
      <c r="AZ72" s="45"/>
      <c r="BA72" s="48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48"/>
      <c r="BO72" s="48"/>
      <c r="BP72" s="11"/>
      <c r="BQ72" s="11"/>
      <c r="BR72" s="11"/>
      <c r="BS72" s="11"/>
      <c r="BT72" s="11"/>
      <c r="BU72" s="11"/>
      <c r="BV72" s="11"/>
      <c r="BW72" s="45"/>
      <c r="BX72" s="68">
        <f t="shared" si="5"/>
        <v>0</v>
      </c>
      <c r="BY72" s="16">
        <f t="shared" si="6"/>
        <v>0</v>
      </c>
      <c r="BZ72" s="68">
        <f t="shared" si="7"/>
        <v>0</v>
      </c>
      <c r="CA72" s="16">
        <f t="shared" si="8"/>
        <v>0</v>
      </c>
    </row>
    <row r="73" spans="1:79" ht="3" customHeight="1">
      <c r="A73" s="53"/>
      <c r="B73" s="8"/>
      <c r="C73" s="11"/>
      <c r="D73" s="52"/>
      <c r="E73" s="5"/>
      <c r="F73" s="52"/>
      <c r="G73" s="5"/>
      <c r="H73" s="52"/>
      <c r="I73" s="5"/>
      <c r="J73" s="52"/>
      <c r="K73" s="5"/>
      <c r="L73" s="52"/>
      <c r="M73" s="5"/>
      <c r="N73" s="52"/>
      <c r="O73" s="5"/>
      <c r="P73" s="52"/>
      <c r="Q73" s="5"/>
      <c r="R73" s="52"/>
      <c r="S73" s="5"/>
      <c r="T73" s="52"/>
      <c r="U73" s="5"/>
      <c r="V73" s="52"/>
      <c r="W73" s="5"/>
      <c r="X73" s="52"/>
      <c r="Y73" s="5"/>
      <c r="Z73" s="52"/>
      <c r="AA73" s="5"/>
      <c r="AB73" s="52"/>
      <c r="AC73" s="5"/>
      <c r="AD73" s="52"/>
      <c r="AE73" s="5"/>
      <c r="AF73" s="52"/>
      <c r="AG73" s="5"/>
      <c r="AH73" s="52"/>
      <c r="AI73" s="5"/>
      <c r="AJ73" s="52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4"/>
      <c r="AY73" s="45"/>
      <c r="AZ73" s="45"/>
      <c r="BA73" s="48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48"/>
      <c r="BO73" s="48"/>
      <c r="BP73" s="11"/>
      <c r="BQ73" s="11"/>
      <c r="BR73" s="11"/>
      <c r="BS73" s="11"/>
      <c r="BT73" s="11"/>
      <c r="BU73" s="11"/>
      <c r="BV73" s="11"/>
      <c r="BW73" s="45"/>
      <c r="BX73" s="11"/>
      <c r="BY73" s="11"/>
      <c r="BZ73" s="11"/>
      <c r="CA73" s="11"/>
    </row>
    <row r="74" spans="1:79" ht="11.1" customHeight="1">
      <c r="A74" s="53"/>
      <c r="B74" s="8"/>
      <c r="C74" s="11"/>
      <c r="D74" s="52"/>
      <c r="E74" s="5"/>
      <c r="F74" s="52"/>
      <c r="G74" s="5"/>
      <c r="H74" s="52"/>
      <c r="I74" s="5"/>
      <c r="J74" s="52"/>
      <c r="K74" s="5"/>
      <c r="L74" s="52"/>
      <c r="M74" s="5"/>
      <c r="N74" s="52"/>
      <c r="O74" s="5"/>
      <c r="P74" s="52"/>
      <c r="Q74" s="5"/>
      <c r="R74" s="52"/>
      <c r="S74" s="5"/>
      <c r="T74" s="52"/>
      <c r="U74" s="5"/>
      <c r="V74" s="52"/>
      <c r="W74" s="5"/>
      <c r="X74" s="52"/>
      <c r="Y74" s="5"/>
      <c r="Z74" s="52"/>
      <c r="AA74" s="5"/>
      <c r="AB74" s="52"/>
      <c r="AC74" s="5"/>
      <c r="AD74" s="52"/>
      <c r="AE74" s="5"/>
      <c r="AF74" s="52"/>
      <c r="AG74" s="5"/>
      <c r="AH74" s="52"/>
      <c r="AI74" s="5"/>
      <c r="AJ74" s="52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4"/>
      <c r="AY74" s="45"/>
      <c r="AZ74" s="45"/>
      <c r="BA74" s="48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48"/>
      <c r="BO74" s="48"/>
      <c r="BP74" s="11"/>
      <c r="BQ74" s="11"/>
      <c r="BR74" s="11"/>
      <c r="BS74" s="11"/>
      <c r="BT74" s="11"/>
      <c r="BU74" s="11"/>
      <c r="BV74" s="11"/>
      <c r="BW74" s="45"/>
      <c r="BX74" s="68">
        <f t="shared" si="5"/>
        <v>0</v>
      </c>
      <c r="BY74" s="17">
        <f t="shared" si="6"/>
        <v>0</v>
      </c>
      <c r="BZ74" s="68">
        <f t="shared" si="7"/>
        <v>0</v>
      </c>
      <c r="CA74" s="17">
        <f t="shared" si="8"/>
        <v>0</v>
      </c>
    </row>
    <row r="75" spans="1:79" ht="6" customHeight="1">
      <c r="A75" s="53"/>
      <c r="B75" s="53"/>
      <c r="C75" s="54"/>
      <c r="D75" s="53"/>
      <c r="E75" s="54"/>
      <c r="F75" s="55"/>
      <c r="G75" s="54"/>
      <c r="H75" s="54"/>
      <c r="I75" s="54"/>
      <c r="J75" s="55"/>
      <c r="K75" s="54"/>
      <c r="L75" s="54"/>
      <c r="M75" s="54"/>
      <c r="N75" s="55"/>
      <c r="O75" s="54"/>
      <c r="P75" s="54"/>
      <c r="Q75" s="54"/>
      <c r="R75" s="54"/>
      <c r="S75" s="54"/>
      <c r="T75" s="53"/>
      <c r="U75" s="54"/>
      <c r="V75" s="55"/>
      <c r="W75" s="54"/>
      <c r="X75" s="54"/>
      <c r="Y75" s="54"/>
      <c r="Z75" s="55"/>
      <c r="AA75" s="54"/>
      <c r="AB75" s="54"/>
      <c r="AC75" s="54"/>
      <c r="AD75" s="55"/>
      <c r="AE75" s="54"/>
      <c r="AF75" s="54"/>
      <c r="AG75" s="54"/>
      <c r="AH75" s="56"/>
      <c r="AI75" s="54"/>
      <c r="AJ75" s="53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4"/>
      <c r="AZ75" s="4"/>
    </row>
    <row r="79" spans="1:79">
      <c r="B79" t="s">
        <v>35</v>
      </c>
    </row>
    <row r="88" spans="2:2" hidden="1">
      <c r="B88" t="s">
        <v>26</v>
      </c>
    </row>
  </sheetData>
  <sheetProtection password="C794" sheet="1" objects="1" scenarios="1"/>
  <pageMargins left="0.70866141732283472" right="0.70866141732283472" top="0.31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BR86"/>
  <sheetViews>
    <sheetView workbookViewId="0">
      <selection activeCell="S52" sqref="S52"/>
    </sheetView>
  </sheetViews>
  <sheetFormatPr baseColWidth="10" defaultRowHeight="15"/>
  <cols>
    <col min="1" max="2" width="1" customWidth="1"/>
    <col min="3" max="3" width="4.140625" customWidth="1"/>
    <col min="4" max="4" width="15.7109375" customWidth="1"/>
    <col min="5" max="5" width="1" style="4" customWidth="1"/>
    <col min="6" max="6" width="3.5703125" style="4" customWidth="1"/>
    <col min="7" max="7" width="13.7109375" style="140" customWidth="1"/>
    <col min="8" max="8" width="1.85546875" style="2" customWidth="1"/>
    <col min="9" max="9" width="13.7109375" style="140" customWidth="1"/>
    <col min="10" max="10" width="1" style="2" customWidth="1"/>
    <col min="11" max="11" width="3.28515625" style="4" customWidth="1"/>
    <col min="12" max="12" width="1.85546875" style="4" customWidth="1"/>
    <col min="13" max="13" width="3.42578125" style="4" customWidth="1"/>
    <col min="14" max="14" width="3.7109375" style="136" customWidth="1"/>
    <col min="15" max="15" width="1" style="136" customWidth="1"/>
    <col min="16" max="16" width="4.85546875" style="136" customWidth="1"/>
    <col min="17" max="17" width="1" style="4" customWidth="1"/>
    <col min="18" max="18" width="3.7109375" style="4" customWidth="1"/>
    <col min="19" max="19" width="1.7109375" style="4" customWidth="1"/>
    <col min="20" max="20" width="1" style="4" customWidth="1"/>
    <col min="21" max="21" width="3.5703125" style="4" customWidth="1"/>
    <col min="22" max="22" width="13.7109375" style="4" customWidth="1"/>
    <col min="23" max="23" width="1.85546875" style="2" customWidth="1"/>
    <col min="24" max="24" width="13.7109375" style="4" customWidth="1"/>
    <col min="25" max="25" width="1" style="2" customWidth="1"/>
    <col min="26" max="26" width="3.28515625" style="4" customWidth="1"/>
    <col min="27" max="27" width="1.85546875" style="4" customWidth="1"/>
    <col min="28" max="28" width="3.42578125" style="4" customWidth="1"/>
    <col min="29" max="29" width="3.7109375" style="136" customWidth="1"/>
    <col min="30" max="30" width="1" style="136" customWidth="1"/>
    <col min="31" max="31" width="4.85546875" style="136" customWidth="1"/>
    <col min="32" max="32" width="1" style="4" customWidth="1"/>
    <col min="33" max="33" width="3.7109375" style="4" customWidth="1"/>
    <col min="34" max="34" width="1.7109375" style="4" customWidth="1"/>
    <col min="35" max="35" width="1.5703125" style="4" customWidth="1"/>
    <col min="36" max="36" width="0.85546875" style="4" customWidth="1"/>
    <col min="37" max="37" width="1" customWidth="1"/>
    <col min="38" max="38" width="4.140625" customWidth="1"/>
    <col min="39" max="39" width="15.7109375" customWidth="1"/>
    <col min="40" max="40" width="1" style="4" customWidth="1"/>
    <col min="41" max="41" width="3.5703125" style="4" customWidth="1"/>
    <col min="42" max="42" width="13.7109375" style="140" customWidth="1"/>
    <col min="43" max="43" width="1.85546875" style="2" customWidth="1"/>
    <col min="44" max="44" width="13.7109375" style="140" customWidth="1"/>
    <col min="45" max="45" width="1" style="2" customWidth="1"/>
    <col min="46" max="46" width="3.28515625" style="4" customWidth="1"/>
    <col min="47" max="47" width="1.85546875" style="4" customWidth="1"/>
    <col min="48" max="48" width="3.42578125" style="4" customWidth="1"/>
    <col min="49" max="49" width="3.7109375" style="136" customWidth="1"/>
    <col min="50" max="50" width="1" style="136" customWidth="1"/>
    <col min="51" max="51" width="4.85546875" style="136" customWidth="1"/>
    <col min="52" max="52" width="1" style="4" customWidth="1"/>
    <col min="53" max="53" width="3.7109375" style="4" customWidth="1"/>
    <col min="54" max="54" width="1.7109375" style="4" customWidth="1"/>
    <col min="55" max="55" width="1" style="4" customWidth="1"/>
    <col min="56" max="56" width="3.5703125" style="4" customWidth="1"/>
    <col min="57" max="57" width="13.7109375" style="4" customWidth="1"/>
    <col min="58" max="58" width="1.85546875" style="2" customWidth="1"/>
    <col min="59" max="59" width="13.7109375" style="4" customWidth="1"/>
    <col min="60" max="60" width="1" style="2" customWidth="1"/>
    <col min="61" max="61" width="3.28515625" style="4" customWidth="1"/>
    <col min="62" max="62" width="1.85546875" style="4" customWidth="1"/>
    <col min="63" max="63" width="3.42578125" style="4" customWidth="1"/>
    <col min="64" max="64" width="3.7109375" style="136" customWidth="1"/>
    <col min="65" max="65" width="1" style="136" customWidth="1"/>
    <col min="66" max="66" width="4.85546875" style="136" customWidth="1"/>
    <col min="67" max="67" width="1" style="4" customWidth="1"/>
    <col min="68" max="68" width="3.7109375" style="4" customWidth="1"/>
    <col min="69" max="69" width="1.7109375" style="4" customWidth="1"/>
    <col min="70" max="70" width="1.5703125" style="4" customWidth="1"/>
  </cols>
  <sheetData>
    <row r="1" spans="2:70" ht="9" customHeight="1">
      <c r="B1" s="8"/>
      <c r="C1" s="8"/>
      <c r="D1" s="8"/>
      <c r="E1" s="5"/>
      <c r="F1" s="5"/>
      <c r="G1" s="70"/>
      <c r="H1" s="8"/>
      <c r="I1" s="70"/>
      <c r="J1" s="8"/>
      <c r="K1" s="5"/>
      <c r="L1" s="5"/>
      <c r="M1" s="5"/>
      <c r="N1" s="71"/>
      <c r="O1" s="71"/>
      <c r="P1" s="71"/>
      <c r="Q1" s="5"/>
      <c r="R1" s="5"/>
      <c r="S1" s="5"/>
      <c r="T1" s="5"/>
      <c r="U1" s="5"/>
      <c r="V1" s="5"/>
      <c r="W1" s="8"/>
      <c r="X1" s="5"/>
      <c r="Y1" s="8"/>
      <c r="Z1" s="5"/>
      <c r="AA1" s="5"/>
      <c r="AB1" s="5"/>
      <c r="AC1" s="71"/>
      <c r="AD1" s="71"/>
      <c r="AE1" s="71"/>
      <c r="AF1" s="5"/>
      <c r="AG1" s="5"/>
      <c r="AH1" s="5"/>
      <c r="AI1" s="54"/>
      <c r="AK1" s="8"/>
      <c r="AL1" s="8"/>
      <c r="AM1" s="8"/>
      <c r="AN1" s="5"/>
      <c r="AO1" s="5"/>
      <c r="AP1" s="70"/>
      <c r="AQ1" s="8"/>
      <c r="AR1" s="70"/>
      <c r="AS1" s="8"/>
      <c r="AT1" s="5"/>
      <c r="AU1" s="5"/>
      <c r="AV1" s="5"/>
      <c r="AW1" s="71"/>
      <c r="AX1" s="71"/>
      <c r="AY1" s="71"/>
      <c r="AZ1" s="5"/>
      <c r="BA1" s="5"/>
      <c r="BB1" s="5"/>
      <c r="BC1" s="5"/>
      <c r="BD1" s="5"/>
      <c r="BE1" s="5"/>
      <c r="BF1" s="8"/>
      <c r="BG1" s="5"/>
      <c r="BH1" s="8"/>
      <c r="BI1" s="5"/>
      <c r="BJ1" s="5"/>
      <c r="BK1" s="5"/>
      <c r="BL1" s="71"/>
      <c r="BM1" s="71"/>
      <c r="BN1" s="71"/>
      <c r="BO1" s="5"/>
      <c r="BP1" s="5"/>
      <c r="BQ1" s="5"/>
      <c r="BR1" s="54"/>
    </row>
    <row r="2" spans="2:70" ht="27.75" customHeight="1">
      <c r="B2" s="8"/>
      <c r="C2" s="72"/>
      <c r="D2" s="143"/>
      <c r="E2" s="144"/>
      <c r="F2" s="144"/>
      <c r="G2" s="145"/>
      <c r="H2" s="146"/>
      <c r="I2" s="145"/>
      <c r="J2" s="146"/>
      <c r="K2" s="144"/>
      <c r="L2" s="144"/>
      <c r="M2" s="144"/>
      <c r="N2" s="147"/>
      <c r="O2" s="147"/>
      <c r="P2" s="147"/>
      <c r="Q2" s="144"/>
      <c r="R2" s="144"/>
      <c r="S2" s="144"/>
      <c r="T2" s="144"/>
      <c r="U2" s="144"/>
      <c r="V2" s="144"/>
      <c r="W2" s="146"/>
      <c r="X2" s="144"/>
      <c r="Y2" s="146"/>
      <c r="Z2" s="144"/>
      <c r="AA2" s="144"/>
      <c r="AB2" s="144"/>
      <c r="AC2" s="147"/>
      <c r="AD2" s="147"/>
      <c r="AE2" s="147"/>
      <c r="AF2" s="148"/>
      <c r="AG2" s="73"/>
      <c r="AH2" s="73"/>
      <c r="AI2" s="54"/>
      <c r="AK2" s="8"/>
      <c r="AL2" s="72"/>
      <c r="AM2" s="163" t="str">
        <f>IF(D2=0," ",D2)</f>
        <v xml:space="preserve"> </v>
      </c>
      <c r="AN2" s="144"/>
      <c r="AO2" s="144"/>
      <c r="AP2" s="145"/>
      <c r="AQ2" s="146"/>
      <c r="AR2" s="145"/>
      <c r="AS2" s="146"/>
      <c r="AT2" s="144"/>
      <c r="AU2" s="144"/>
      <c r="AV2" s="144"/>
      <c r="AW2" s="147"/>
      <c r="AX2" s="147"/>
      <c r="AY2" s="147"/>
      <c r="AZ2" s="144"/>
      <c r="BA2" s="144"/>
      <c r="BB2" s="144"/>
      <c r="BC2" s="144"/>
      <c r="BD2" s="144"/>
      <c r="BE2" s="144"/>
      <c r="BF2" s="146"/>
      <c r="BG2" s="144"/>
      <c r="BH2" s="146"/>
      <c r="BI2" s="144"/>
      <c r="BJ2" s="144"/>
      <c r="BK2" s="144"/>
      <c r="BL2" s="147"/>
      <c r="BM2" s="147"/>
      <c r="BN2" s="147"/>
      <c r="BO2" s="148"/>
      <c r="BP2" s="73"/>
      <c r="BQ2" s="73"/>
      <c r="BR2" s="54"/>
    </row>
    <row r="3" spans="2:70" ht="18" customHeight="1">
      <c r="B3" s="8"/>
      <c r="C3" s="75"/>
      <c r="D3" s="79" t="s">
        <v>27</v>
      </c>
      <c r="E3" s="74"/>
      <c r="F3" s="74"/>
      <c r="G3" s="76"/>
      <c r="H3" s="77"/>
      <c r="I3" s="76"/>
      <c r="J3" s="77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7"/>
      <c r="X3" s="74"/>
      <c r="Y3" s="77"/>
      <c r="Z3" s="74"/>
      <c r="AA3" s="74"/>
      <c r="AB3" s="74"/>
      <c r="AC3" s="74"/>
      <c r="AD3" s="74"/>
      <c r="AE3" s="74"/>
      <c r="AF3" s="74"/>
      <c r="AG3" s="74"/>
      <c r="AH3" s="74"/>
      <c r="AI3" s="78"/>
      <c r="AJ3" s="136"/>
      <c r="AK3" s="8"/>
      <c r="AL3" s="75"/>
      <c r="AM3" s="79" t="s">
        <v>36</v>
      </c>
      <c r="AN3" s="74"/>
      <c r="AO3" s="74"/>
      <c r="AP3" s="76"/>
      <c r="AQ3" s="77"/>
      <c r="AR3" s="76"/>
      <c r="AS3" s="77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7"/>
      <c r="BG3" s="74"/>
      <c r="BH3" s="77"/>
      <c r="BI3" s="74"/>
      <c r="BJ3" s="74"/>
      <c r="BK3" s="74"/>
      <c r="BL3" s="74"/>
      <c r="BM3" s="74"/>
      <c r="BN3" s="74"/>
      <c r="BO3" s="74"/>
      <c r="BP3" s="74"/>
      <c r="BQ3" s="74"/>
      <c r="BR3" s="78"/>
    </row>
    <row r="4" spans="2:70" ht="22.5" customHeight="1">
      <c r="B4" s="8"/>
      <c r="C4" s="80" t="s">
        <v>28</v>
      </c>
      <c r="D4" s="80" t="s">
        <v>21</v>
      </c>
      <c r="E4" s="81"/>
      <c r="F4" s="81"/>
      <c r="G4" s="82"/>
      <c r="H4" s="83"/>
      <c r="I4" s="82"/>
      <c r="J4" s="84"/>
      <c r="K4" s="85"/>
      <c r="L4" s="83"/>
      <c r="M4" s="81"/>
      <c r="N4" s="86"/>
      <c r="O4" s="83"/>
      <c r="P4" s="81"/>
      <c r="Q4" s="81"/>
      <c r="R4" s="85"/>
      <c r="S4" s="85"/>
      <c r="T4" s="81"/>
      <c r="U4" s="81"/>
      <c r="V4" s="81"/>
      <c r="W4" s="84"/>
      <c r="X4" s="81"/>
      <c r="Y4" s="84"/>
      <c r="Z4" s="81"/>
      <c r="AA4" s="81"/>
      <c r="AB4" s="81"/>
      <c r="AC4" s="81"/>
      <c r="AD4" s="81"/>
      <c r="AE4" s="81"/>
      <c r="AF4" s="81"/>
      <c r="AG4" s="81"/>
      <c r="AH4" s="81"/>
      <c r="AI4" s="87"/>
      <c r="AJ4" s="149"/>
      <c r="AK4" s="8"/>
      <c r="AL4" s="80"/>
      <c r="AM4" s="80"/>
      <c r="AN4" s="81"/>
      <c r="AO4" s="81"/>
      <c r="AP4" s="82"/>
      <c r="AQ4" s="83"/>
      <c r="AR4" s="82"/>
      <c r="AS4" s="84"/>
      <c r="AT4" s="85"/>
      <c r="AU4" s="83"/>
      <c r="AV4" s="81"/>
      <c r="AW4" s="86"/>
      <c r="AX4" s="83"/>
      <c r="AY4" s="81"/>
      <c r="AZ4" s="81"/>
      <c r="BA4" s="85"/>
      <c r="BB4" s="85"/>
      <c r="BC4" s="81"/>
      <c r="BD4" s="81"/>
      <c r="BE4" s="81"/>
      <c r="BF4" s="84"/>
      <c r="BG4" s="81"/>
      <c r="BH4" s="84"/>
      <c r="BI4" s="81"/>
      <c r="BJ4" s="81"/>
      <c r="BK4" s="81"/>
      <c r="BL4" s="81"/>
      <c r="BM4" s="81"/>
      <c r="BN4" s="81"/>
      <c r="BO4" s="81"/>
      <c r="BP4" s="81"/>
      <c r="BQ4" s="81"/>
      <c r="BR4" s="87"/>
    </row>
    <row r="5" spans="2:70" ht="18.95" customHeight="1">
      <c r="B5" s="8"/>
      <c r="C5" s="88"/>
      <c r="D5" s="88"/>
      <c r="E5" s="81"/>
      <c r="F5" s="173"/>
      <c r="G5" s="174" t="s">
        <v>37</v>
      </c>
      <c r="H5" s="175"/>
      <c r="I5" s="176"/>
      <c r="J5" s="175"/>
      <c r="K5" s="174" t="s">
        <v>38</v>
      </c>
      <c r="L5" s="177"/>
      <c r="M5" s="178"/>
      <c r="N5" s="179"/>
      <c r="O5" s="179"/>
      <c r="P5" s="178"/>
      <c r="Q5" s="178"/>
      <c r="R5" s="178"/>
      <c r="S5" s="180"/>
      <c r="T5" s="74"/>
      <c r="U5" s="155"/>
      <c r="V5" s="114"/>
      <c r="W5" s="119"/>
      <c r="X5" s="114"/>
      <c r="Y5" s="102"/>
      <c r="Z5" s="156"/>
      <c r="AA5" s="119"/>
      <c r="AB5" s="156"/>
      <c r="AC5" s="114"/>
      <c r="AD5" s="119"/>
      <c r="AE5" s="157"/>
      <c r="AF5" s="119"/>
      <c r="AG5" s="114"/>
      <c r="AH5" s="115"/>
      <c r="AI5" s="78"/>
      <c r="AJ5" s="136"/>
      <c r="AK5" s="8"/>
      <c r="AL5" s="88"/>
      <c r="AM5" s="88"/>
      <c r="AN5" s="81"/>
      <c r="AO5" s="173"/>
      <c r="AP5" s="174" t="s">
        <v>37</v>
      </c>
      <c r="AQ5" s="175"/>
      <c r="AR5" s="176"/>
      <c r="AS5" s="175"/>
      <c r="AT5" s="174" t="s">
        <v>38</v>
      </c>
      <c r="AU5" s="177"/>
      <c r="AV5" s="178"/>
      <c r="AW5" s="179"/>
      <c r="AX5" s="179"/>
      <c r="AY5" s="178"/>
      <c r="AZ5" s="178"/>
      <c r="BA5" s="178"/>
      <c r="BB5" s="180"/>
      <c r="BC5" s="74"/>
      <c r="BD5" s="155"/>
      <c r="BE5" s="114"/>
      <c r="BF5" s="119"/>
      <c r="BG5" s="114"/>
      <c r="BH5" s="102"/>
      <c r="BI5" s="156"/>
      <c r="BJ5" s="119"/>
      <c r="BK5" s="156"/>
      <c r="BL5" s="114"/>
      <c r="BM5" s="119"/>
      <c r="BN5" s="157"/>
      <c r="BO5" s="119"/>
      <c r="BP5" s="114"/>
      <c r="BQ5" s="115"/>
      <c r="BR5" s="78"/>
    </row>
    <row r="6" spans="2:70" ht="15.75">
      <c r="B6" s="8"/>
      <c r="C6" s="97" t="s">
        <v>4</v>
      </c>
      <c r="D6" s="98" t="s">
        <v>57</v>
      </c>
      <c r="E6" s="99"/>
      <c r="F6" s="79" t="str">
        <f>IF(C49=0," ",C49)</f>
        <v>1.Spieltag: 03.03.2014-23.03.2014</v>
      </c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12"/>
      <c r="W6" s="102"/>
      <c r="X6" s="113"/>
      <c r="Y6" s="102"/>
      <c r="Z6" s="114"/>
      <c r="AA6" s="102"/>
      <c r="AB6" s="115"/>
      <c r="AC6" s="114"/>
      <c r="AD6" s="158"/>
      <c r="AE6" s="115"/>
      <c r="AF6" s="119"/>
      <c r="AG6" s="114"/>
      <c r="AH6" s="115"/>
      <c r="AI6" s="108"/>
      <c r="AJ6" s="151"/>
      <c r="AK6" s="8"/>
      <c r="AL6" s="97" t="s">
        <v>4</v>
      </c>
      <c r="AM6" s="152" t="str">
        <f>IF(D6=0," ",D6)</f>
        <v>LH kicker 1</v>
      </c>
      <c r="AN6" s="99"/>
      <c r="AO6" s="79" t="str">
        <f>IF(AL49=0," ",AL49)</f>
        <v>6.Spieltag: 08.09.2014-28.09.2014</v>
      </c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12"/>
      <c r="BF6" s="102"/>
      <c r="BG6" s="113"/>
      <c r="BH6" s="102"/>
      <c r="BI6" s="114"/>
      <c r="BJ6" s="102"/>
      <c r="BK6" s="115"/>
      <c r="BL6" s="114"/>
      <c r="BM6" s="158"/>
      <c r="BN6" s="115"/>
      <c r="BO6" s="119"/>
      <c r="BP6" s="114"/>
      <c r="BQ6" s="115"/>
      <c r="BR6" s="108"/>
    </row>
    <row r="7" spans="2:70" ht="8.1" customHeight="1">
      <c r="B7" s="8"/>
      <c r="C7" s="109"/>
      <c r="D7" s="110"/>
      <c r="E7" s="99"/>
      <c r="F7" s="170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2"/>
      <c r="T7" s="155"/>
      <c r="U7" s="155"/>
      <c r="V7" s="114"/>
      <c r="W7" s="119"/>
      <c r="X7" s="114"/>
      <c r="Y7" s="102"/>
      <c r="Z7" s="156"/>
      <c r="AA7" s="119"/>
      <c r="AB7" s="156"/>
      <c r="AC7" s="114"/>
      <c r="AD7" s="119"/>
      <c r="AE7" s="157"/>
      <c r="AF7" s="119"/>
      <c r="AG7" s="114"/>
      <c r="AH7" s="115"/>
      <c r="AI7" s="108"/>
      <c r="AJ7" s="151"/>
      <c r="AK7" s="8"/>
      <c r="AL7" s="109"/>
      <c r="AM7" s="131"/>
      <c r="AN7" s="99"/>
      <c r="AO7" s="170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2"/>
      <c r="BC7" s="155"/>
      <c r="BD7" s="155"/>
      <c r="BE7" s="114"/>
      <c r="BF7" s="119"/>
      <c r="BG7" s="114"/>
      <c r="BH7" s="102"/>
      <c r="BI7" s="156"/>
      <c r="BJ7" s="119"/>
      <c r="BK7" s="156"/>
      <c r="BL7" s="114"/>
      <c r="BM7" s="119"/>
      <c r="BN7" s="157"/>
      <c r="BO7" s="119"/>
      <c r="BP7" s="114"/>
      <c r="BQ7" s="115"/>
      <c r="BR7" s="108"/>
    </row>
    <row r="8" spans="2:70">
      <c r="B8" s="8"/>
      <c r="C8" s="97" t="s">
        <v>5</v>
      </c>
      <c r="D8" s="98" t="s">
        <v>52</v>
      </c>
      <c r="E8" s="99"/>
      <c r="F8" s="100" t="s">
        <v>4</v>
      </c>
      <c r="G8" s="103" t="str">
        <f>IF(K8=1,$D$6,IF(K8=2,$D$8,IF(K8=3,$D$10,IF(K8=4,$D$12,IF(K8=5,$D$14,IF(K8=6,$D$16,IF(K8=7,$D$18," ")))))))</f>
        <v>LH kicker 1</v>
      </c>
      <c r="H8" s="101" t="s">
        <v>0</v>
      </c>
      <c r="I8" s="103" t="str">
        <f>IF(M8=1,$D$6,IF(M8=2,$D$8,IF(M8=3,$D$10,IF(M8=4,$D$12,IF(M8=5,$D$14,IF(M8=6,$D$16,IF(M8=7,$D$18," ")))))))</f>
        <v>LH Kicker 2</v>
      </c>
      <c r="J8" s="102"/>
      <c r="K8" s="150">
        <v>1</v>
      </c>
      <c r="L8" s="101" t="s">
        <v>0</v>
      </c>
      <c r="M8" s="150">
        <v>2</v>
      </c>
      <c r="N8" s="114"/>
      <c r="O8" s="104"/>
      <c r="P8" s="105"/>
      <c r="Q8" s="104"/>
      <c r="R8" s="103"/>
      <c r="S8" s="106"/>
      <c r="T8" s="107"/>
      <c r="U8" s="155"/>
      <c r="V8" s="114"/>
      <c r="W8" s="119"/>
      <c r="X8" s="114"/>
      <c r="Y8" s="102"/>
      <c r="Z8" s="156"/>
      <c r="AA8" s="119"/>
      <c r="AB8" s="156"/>
      <c r="AC8" s="114"/>
      <c r="AD8" s="119"/>
      <c r="AE8" s="157"/>
      <c r="AF8" s="119"/>
      <c r="AG8" s="114"/>
      <c r="AH8" s="115"/>
      <c r="AI8" s="108"/>
      <c r="AJ8" s="151"/>
      <c r="AK8" s="8"/>
      <c r="AL8" s="97" t="s">
        <v>5</v>
      </c>
      <c r="AM8" s="152" t="str">
        <f>IF(D8=0," ",D8)</f>
        <v>LH Kicker 2</v>
      </c>
      <c r="AN8" s="99"/>
      <c r="AO8" s="100" t="s">
        <v>4</v>
      </c>
      <c r="AP8" s="103" t="str">
        <f>IF(AT8=1,$D$6,IF(AT8=2,$D$8,IF(AT8=3,$D$10,IF(AT8=4,$D$12,IF(AT8=5,$D$14,IF(AT8=6,$D$16,IF(AT8=7,$D$18," ")))))))</f>
        <v>LH Kicker 2</v>
      </c>
      <c r="AQ8" s="101" t="s">
        <v>0</v>
      </c>
      <c r="AR8" s="103" t="str">
        <f>IF(AV8=1,$D$6,IF(AV8=2,$D$8,IF(AV8=3,$D$10,IF(AV8=4,$D$12,IF(AV8=5,$D$14,IF(AV8=6,$D$16,IF(AV8=7,$D$18," ")))))))</f>
        <v>LH kicker 1</v>
      </c>
      <c r="AS8" s="102"/>
      <c r="AT8" s="150">
        <v>2</v>
      </c>
      <c r="AU8" s="101" t="s">
        <v>0</v>
      </c>
      <c r="AV8" s="150">
        <v>1</v>
      </c>
      <c r="AW8" s="114"/>
      <c r="AX8" s="104"/>
      <c r="AY8" s="105"/>
      <c r="AZ8" s="104"/>
      <c r="BA8" s="103"/>
      <c r="BB8" s="106"/>
      <c r="BC8" s="107"/>
      <c r="BD8" s="155"/>
      <c r="BE8" s="114"/>
      <c r="BF8" s="119"/>
      <c r="BG8" s="114"/>
      <c r="BH8" s="102"/>
      <c r="BI8" s="156"/>
      <c r="BJ8" s="119"/>
      <c r="BK8" s="156"/>
      <c r="BL8" s="114"/>
      <c r="BM8" s="119"/>
      <c r="BN8" s="157"/>
      <c r="BO8" s="119"/>
      <c r="BP8" s="114"/>
      <c r="BQ8" s="115"/>
      <c r="BR8" s="108"/>
    </row>
    <row r="9" spans="2:70" ht="8.1" customHeight="1">
      <c r="B9" s="8"/>
      <c r="C9" s="109"/>
      <c r="D9" s="110"/>
      <c r="E9" s="99"/>
      <c r="F9" s="111"/>
      <c r="G9" s="112"/>
      <c r="H9" s="102"/>
      <c r="I9" s="113"/>
      <c r="J9" s="102"/>
      <c r="K9" s="114"/>
      <c r="L9" s="102"/>
      <c r="M9" s="115"/>
      <c r="N9" s="114"/>
      <c r="O9" s="116"/>
      <c r="P9" s="117"/>
      <c r="Q9" s="104"/>
      <c r="R9" s="103"/>
      <c r="S9" s="106"/>
      <c r="T9" s="107"/>
      <c r="U9" s="155"/>
      <c r="V9" s="112"/>
      <c r="W9" s="102"/>
      <c r="X9" s="113"/>
      <c r="Y9" s="102"/>
      <c r="Z9" s="114"/>
      <c r="AA9" s="102"/>
      <c r="AB9" s="115"/>
      <c r="AC9" s="114"/>
      <c r="AD9" s="158"/>
      <c r="AE9" s="115"/>
      <c r="AF9" s="119"/>
      <c r="AG9" s="114"/>
      <c r="AH9" s="115"/>
      <c r="AI9" s="108"/>
      <c r="AJ9" s="151"/>
      <c r="AK9" s="8"/>
      <c r="AL9" s="109"/>
      <c r="AM9" s="131"/>
      <c r="AN9" s="99"/>
      <c r="AO9" s="111"/>
      <c r="AP9" s="112"/>
      <c r="AQ9" s="102"/>
      <c r="AR9" s="113"/>
      <c r="AS9" s="102"/>
      <c r="AT9" s="114"/>
      <c r="AU9" s="102"/>
      <c r="AV9" s="115"/>
      <c r="AW9" s="114"/>
      <c r="AX9" s="116"/>
      <c r="AY9" s="117"/>
      <c r="AZ9" s="104"/>
      <c r="BA9" s="103"/>
      <c r="BB9" s="106"/>
      <c r="BC9" s="107"/>
      <c r="BD9" s="155"/>
      <c r="BE9" s="112"/>
      <c r="BF9" s="102"/>
      <c r="BG9" s="113"/>
      <c r="BH9" s="102"/>
      <c r="BI9" s="114"/>
      <c r="BJ9" s="102"/>
      <c r="BK9" s="115"/>
      <c r="BL9" s="114"/>
      <c r="BM9" s="158"/>
      <c r="BN9" s="115"/>
      <c r="BO9" s="119"/>
      <c r="BP9" s="114"/>
      <c r="BQ9" s="115"/>
      <c r="BR9" s="108"/>
    </row>
    <row r="10" spans="2:70">
      <c r="B10" s="8"/>
      <c r="C10" s="97" t="s">
        <v>20</v>
      </c>
      <c r="D10" s="98" t="s">
        <v>53</v>
      </c>
      <c r="E10" s="99"/>
      <c r="F10" s="100" t="s">
        <v>5</v>
      </c>
      <c r="G10" s="103" t="str">
        <f>IF(K10=1,$D$6,IF(K10=2,$D$8,IF(K10=3,$D$10,IF(K10=4,$D$12,IF(K10=5,$D$14,IF(K10=6,$D$16,IF(K10=7,$D$18," ")))))))</f>
        <v>Die Öffies</v>
      </c>
      <c r="H10" s="101" t="s">
        <v>0</v>
      </c>
      <c r="I10" s="103" t="str">
        <f>IF(M10=1,$D$6,IF(M10=2,$D$8,IF(M10=3,$D$10,IF(M10=4,$D$12,IF(M10=5,$D$14,IF(M10=6,$D$16,IF(M10=7,$D$18," ")))))))</f>
        <v>CF Kikcer</v>
      </c>
      <c r="J10" s="102"/>
      <c r="K10" s="150">
        <v>3</v>
      </c>
      <c r="L10" s="101" t="s">
        <v>0</v>
      </c>
      <c r="M10" s="150">
        <v>4</v>
      </c>
      <c r="N10" s="114"/>
      <c r="O10" s="104"/>
      <c r="P10" s="118"/>
      <c r="Q10" s="104"/>
      <c r="R10" s="103"/>
      <c r="S10" s="106"/>
      <c r="T10" s="119"/>
      <c r="U10" s="155"/>
      <c r="V10" s="114"/>
      <c r="W10" s="119"/>
      <c r="X10" s="114"/>
      <c r="Y10" s="102"/>
      <c r="Z10" s="156"/>
      <c r="AA10" s="119"/>
      <c r="AB10" s="156"/>
      <c r="AC10" s="114"/>
      <c r="AD10" s="119"/>
      <c r="AE10" s="157"/>
      <c r="AF10" s="119"/>
      <c r="AG10" s="114"/>
      <c r="AH10" s="115"/>
      <c r="AI10" s="108"/>
      <c r="AJ10" s="151"/>
      <c r="AK10" s="8"/>
      <c r="AL10" s="97" t="s">
        <v>20</v>
      </c>
      <c r="AM10" s="152" t="str">
        <f>IF(D10=0," ",D10)</f>
        <v>Die Öffies</v>
      </c>
      <c r="AN10" s="99"/>
      <c r="AO10" s="100" t="s">
        <v>5</v>
      </c>
      <c r="AP10" s="103" t="str">
        <f>IF(AT10=1,$D$6,IF(AT10=2,$D$8,IF(AT10=3,$D$10,IF(AT10=4,$D$12,IF(AT10=5,$D$14,IF(AT10=6,$D$16,IF(AT10=7,$D$18," ")))))))</f>
        <v>CF Kikcer</v>
      </c>
      <c r="AQ10" s="101" t="s">
        <v>0</v>
      </c>
      <c r="AR10" s="103" t="str">
        <f>IF(AV10=1,$D$6,IF(AV10=2,$D$8,IF(AV10=3,$D$10,IF(AV10=4,$D$12,IF(AV10=5,$D$14,IF(AV10=6,$D$16,IF(AV10=7,$D$18," ")))))))</f>
        <v>Die Öffies</v>
      </c>
      <c r="AS10" s="102"/>
      <c r="AT10" s="150">
        <v>4</v>
      </c>
      <c r="AU10" s="101" t="s">
        <v>0</v>
      </c>
      <c r="AV10" s="150">
        <v>3</v>
      </c>
      <c r="AW10" s="114"/>
      <c r="AX10" s="104"/>
      <c r="AY10" s="118"/>
      <c r="AZ10" s="104"/>
      <c r="BA10" s="103"/>
      <c r="BB10" s="106"/>
      <c r="BC10" s="119"/>
      <c r="BD10" s="155"/>
      <c r="BE10" s="114"/>
      <c r="BF10" s="119"/>
      <c r="BG10" s="114"/>
      <c r="BH10" s="102"/>
      <c r="BI10" s="156"/>
      <c r="BJ10" s="119"/>
      <c r="BK10" s="156"/>
      <c r="BL10" s="114"/>
      <c r="BM10" s="119"/>
      <c r="BN10" s="157"/>
      <c r="BO10" s="119"/>
      <c r="BP10" s="114"/>
      <c r="BQ10" s="115"/>
      <c r="BR10" s="108"/>
    </row>
    <row r="11" spans="2:70" ht="8.1" customHeight="1">
      <c r="B11" s="8"/>
      <c r="C11" s="109"/>
      <c r="D11" s="110"/>
      <c r="E11" s="99"/>
      <c r="F11" s="111"/>
      <c r="G11" s="112"/>
      <c r="H11" s="102"/>
      <c r="I11" s="113"/>
      <c r="J11" s="102"/>
      <c r="K11" s="114"/>
      <c r="L11" s="102"/>
      <c r="M11" s="115"/>
      <c r="N11" s="114"/>
      <c r="O11" s="116"/>
      <c r="P11" s="117"/>
      <c r="Q11" s="104"/>
      <c r="R11" s="103"/>
      <c r="S11" s="106"/>
      <c r="T11" s="155"/>
      <c r="U11" s="155"/>
      <c r="V11" s="112"/>
      <c r="W11" s="102"/>
      <c r="X11" s="113"/>
      <c r="Y11" s="102"/>
      <c r="Z11" s="114"/>
      <c r="AA11" s="102"/>
      <c r="AB11" s="115"/>
      <c r="AC11" s="114"/>
      <c r="AD11" s="158"/>
      <c r="AE11" s="115"/>
      <c r="AF11" s="119"/>
      <c r="AG11" s="114"/>
      <c r="AH11" s="115"/>
      <c r="AI11" s="108"/>
      <c r="AJ11" s="151"/>
      <c r="AK11" s="8"/>
      <c r="AL11" s="109"/>
      <c r="AM11" s="131"/>
      <c r="AN11" s="99"/>
      <c r="AO11" s="111"/>
      <c r="AP11" s="112"/>
      <c r="AQ11" s="102"/>
      <c r="AR11" s="113"/>
      <c r="AS11" s="102"/>
      <c r="AT11" s="114"/>
      <c r="AU11" s="102"/>
      <c r="AV11" s="115"/>
      <c r="AW11" s="114"/>
      <c r="AX11" s="116"/>
      <c r="AY11" s="117"/>
      <c r="AZ11" s="104"/>
      <c r="BA11" s="103"/>
      <c r="BB11" s="106"/>
      <c r="BC11" s="155"/>
      <c r="BD11" s="155"/>
      <c r="BE11" s="112"/>
      <c r="BF11" s="102"/>
      <c r="BG11" s="113"/>
      <c r="BH11" s="102"/>
      <c r="BI11" s="114"/>
      <c r="BJ11" s="102"/>
      <c r="BK11" s="115"/>
      <c r="BL11" s="114"/>
      <c r="BM11" s="158"/>
      <c r="BN11" s="115"/>
      <c r="BO11" s="119"/>
      <c r="BP11" s="114"/>
      <c r="BQ11" s="115"/>
      <c r="BR11" s="108"/>
    </row>
    <row r="12" spans="2:70" ht="15" customHeight="1">
      <c r="B12" s="8"/>
      <c r="C12" s="97" t="s">
        <v>6</v>
      </c>
      <c r="D12" s="98" t="s">
        <v>58</v>
      </c>
      <c r="E12" s="99"/>
      <c r="F12" s="120" t="s">
        <v>20</v>
      </c>
      <c r="G12" s="123" t="str">
        <f>IF(K12=1,$D$6,IF(K12=2,$D$8,IF(K12=3,$D$10,IF(K12=4,$D$12,IF(K12=5,$D$14,IF(K12=6,$D$16,IF(K12=7,$D$18," ")))))))</f>
        <v>KMA Kikcer</v>
      </c>
      <c r="H12" s="122" t="s">
        <v>0</v>
      </c>
      <c r="I12" s="123" t="str">
        <f>IF(M12=1,$D$6,IF(M12=2,$D$8,IF(M12=3,$D$10,IF(M12=4,$D$12,IF(M12=5,$D$14,IF(M12=6,$D$16,IF(M12=7,$D$18," ")))))))</f>
        <v>Die Stricher</v>
      </c>
      <c r="J12" s="121"/>
      <c r="K12" s="154">
        <v>6</v>
      </c>
      <c r="L12" s="122" t="s">
        <v>0</v>
      </c>
      <c r="M12" s="154">
        <v>5</v>
      </c>
      <c r="N12" s="153"/>
      <c r="O12" s="168"/>
      <c r="P12" s="125"/>
      <c r="Q12" s="124"/>
      <c r="R12" s="123"/>
      <c r="S12" s="126"/>
      <c r="T12" s="155"/>
      <c r="U12" s="155"/>
      <c r="V12" s="114"/>
      <c r="W12" s="119"/>
      <c r="X12" s="114"/>
      <c r="Y12" s="102"/>
      <c r="Z12" s="156"/>
      <c r="AA12" s="119"/>
      <c r="AB12" s="156"/>
      <c r="AC12" s="114"/>
      <c r="AD12" s="119"/>
      <c r="AE12" s="157"/>
      <c r="AF12" s="119"/>
      <c r="AG12" s="114"/>
      <c r="AH12" s="115"/>
      <c r="AI12" s="108"/>
      <c r="AJ12" s="151"/>
      <c r="AK12" s="8"/>
      <c r="AL12" s="97" t="s">
        <v>6</v>
      </c>
      <c r="AM12" s="152" t="str">
        <f>IF(D12=0," ",D12)</f>
        <v>CF Kikcer</v>
      </c>
      <c r="AN12" s="99"/>
      <c r="AO12" s="120" t="s">
        <v>20</v>
      </c>
      <c r="AP12" s="123" t="str">
        <f>IF(AT12=1,$D$6,IF(AT12=2,$D$8,IF(AT12=3,$D$10,IF(AT12=4,$D$12,IF(AT12=5,$D$14,IF(AT12=6,$D$16,IF(AT12=7,$D$18," ")))))))</f>
        <v>Die Stricher</v>
      </c>
      <c r="AQ12" s="122" t="s">
        <v>0</v>
      </c>
      <c r="AR12" s="123" t="str">
        <f>IF(AV12=1,$D$6,IF(AV12=2,$D$8,IF(AV12=3,$D$10,IF(AV12=4,$D$12,IF(AV12=5,$D$14,IF(AV12=6,$D$16,IF(AV12=7,$D$18," ")))))))</f>
        <v>KMA Kikcer</v>
      </c>
      <c r="AS12" s="121"/>
      <c r="AT12" s="154">
        <v>5</v>
      </c>
      <c r="AU12" s="122" t="s">
        <v>0</v>
      </c>
      <c r="AV12" s="154">
        <v>6</v>
      </c>
      <c r="AW12" s="153"/>
      <c r="AX12" s="168"/>
      <c r="AY12" s="125"/>
      <c r="AZ12" s="124"/>
      <c r="BA12" s="123"/>
      <c r="BB12" s="126"/>
      <c r="BC12" s="155"/>
      <c r="BD12" s="155"/>
      <c r="BE12" s="114"/>
      <c r="BF12" s="119"/>
      <c r="BG12" s="114"/>
      <c r="BH12" s="102"/>
      <c r="BI12" s="156"/>
      <c r="BJ12" s="119"/>
      <c r="BK12" s="156"/>
      <c r="BL12" s="114"/>
      <c r="BM12" s="119"/>
      <c r="BN12" s="157"/>
      <c r="BO12" s="119"/>
      <c r="BP12" s="114"/>
      <c r="BQ12" s="115"/>
      <c r="BR12" s="108"/>
    </row>
    <row r="13" spans="2:70" ht="5.0999999999999996" customHeight="1">
      <c r="B13" s="8"/>
      <c r="C13" s="88"/>
      <c r="D13" s="88"/>
      <c r="E13" s="99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74"/>
      <c r="U13" s="155"/>
      <c r="V13" s="112"/>
      <c r="W13" s="102"/>
      <c r="X13" s="113"/>
      <c r="Y13" s="102"/>
      <c r="Z13" s="114"/>
      <c r="AA13" s="102"/>
      <c r="AB13" s="115"/>
      <c r="AC13" s="114"/>
      <c r="AD13" s="158"/>
      <c r="AE13" s="115"/>
      <c r="AF13" s="119"/>
      <c r="AG13" s="114"/>
      <c r="AH13" s="115"/>
      <c r="AI13" s="78"/>
      <c r="AJ13" s="136"/>
      <c r="AK13" s="8"/>
      <c r="AL13" s="88"/>
      <c r="AM13" s="131"/>
      <c r="AN13" s="99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74"/>
      <c r="BD13" s="155"/>
      <c r="BE13" s="112"/>
      <c r="BF13" s="102"/>
      <c r="BG13" s="113"/>
      <c r="BH13" s="102"/>
      <c r="BI13" s="114"/>
      <c r="BJ13" s="102"/>
      <c r="BK13" s="115"/>
      <c r="BL13" s="114"/>
      <c r="BM13" s="158"/>
      <c r="BN13" s="115"/>
      <c r="BO13" s="119"/>
      <c r="BP13" s="114"/>
      <c r="BQ13" s="115"/>
      <c r="BR13" s="78"/>
    </row>
    <row r="14" spans="2:70" ht="15.75">
      <c r="B14" s="8"/>
      <c r="C14" s="97" t="s">
        <v>7</v>
      </c>
      <c r="D14" s="98" t="s">
        <v>55</v>
      </c>
      <c r="E14" s="99"/>
      <c r="F14" s="79" t="str">
        <f>IF(C50=0," ",C50)</f>
        <v>2.Spieltag: 24.03.2014-13.04.2014</v>
      </c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07"/>
      <c r="U14" s="155"/>
      <c r="V14" s="114"/>
      <c r="W14" s="119"/>
      <c r="X14" s="114"/>
      <c r="Y14" s="102"/>
      <c r="Z14" s="156"/>
      <c r="AA14" s="119"/>
      <c r="AB14" s="156"/>
      <c r="AC14" s="114"/>
      <c r="AD14" s="119"/>
      <c r="AE14" s="157"/>
      <c r="AF14" s="119"/>
      <c r="AG14" s="114"/>
      <c r="AH14" s="115"/>
      <c r="AI14" s="108"/>
      <c r="AJ14" s="151"/>
      <c r="AK14" s="8"/>
      <c r="AL14" s="97" t="s">
        <v>7</v>
      </c>
      <c r="AM14" s="152" t="str">
        <f>IF(D14=0," ",D14)</f>
        <v>Die Stricher</v>
      </c>
      <c r="AN14" s="99"/>
      <c r="AO14" s="79" t="str">
        <f>IF(AL50=0," ",AL50)</f>
        <v>7.Spieltag: 29.09.2014-19.10.2014</v>
      </c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07"/>
      <c r="BD14" s="155"/>
      <c r="BE14" s="114"/>
      <c r="BF14" s="119"/>
      <c r="BG14" s="114"/>
      <c r="BH14" s="102"/>
      <c r="BI14" s="156"/>
      <c r="BJ14" s="119"/>
      <c r="BK14" s="156"/>
      <c r="BL14" s="114"/>
      <c r="BM14" s="119"/>
      <c r="BN14" s="157"/>
      <c r="BO14" s="119"/>
      <c r="BP14" s="114"/>
      <c r="BQ14" s="115"/>
      <c r="BR14" s="108"/>
    </row>
    <row r="15" spans="2:70" ht="8.1" customHeight="1">
      <c r="B15" s="8"/>
      <c r="C15" s="109"/>
      <c r="D15" s="110"/>
      <c r="E15" s="99"/>
      <c r="F15" s="170"/>
      <c r="G15" s="90"/>
      <c r="H15" s="91"/>
      <c r="I15" s="92"/>
      <c r="J15" s="91"/>
      <c r="K15" s="93"/>
      <c r="L15" s="94"/>
      <c r="M15" s="93"/>
      <c r="N15" s="95"/>
      <c r="O15" s="95"/>
      <c r="P15" s="93"/>
      <c r="Q15" s="93"/>
      <c r="R15" s="93"/>
      <c r="S15" s="96"/>
      <c r="T15" s="107"/>
      <c r="U15" s="155"/>
      <c r="V15" s="112"/>
      <c r="W15" s="102"/>
      <c r="X15" s="113"/>
      <c r="Y15" s="102"/>
      <c r="Z15" s="114"/>
      <c r="AA15" s="102"/>
      <c r="AB15" s="115"/>
      <c r="AC15" s="114"/>
      <c r="AD15" s="158"/>
      <c r="AE15" s="115"/>
      <c r="AF15" s="119"/>
      <c r="AG15" s="114"/>
      <c r="AH15" s="115"/>
      <c r="AI15" s="108"/>
      <c r="AJ15" s="151"/>
      <c r="AK15" s="8"/>
      <c r="AL15" s="109"/>
      <c r="AM15" s="131"/>
      <c r="AN15" s="99"/>
      <c r="AO15" s="170"/>
      <c r="AP15" s="90"/>
      <c r="AQ15" s="91"/>
      <c r="AR15" s="92"/>
      <c r="AS15" s="91"/>
      <c r="AT15" s="93"/>
      <c r="AU15" s="94"/>
      <c r="AV15" s="93"/>
      <c r="AW15" s="95"/>
      <c r="AX15" s="95"/>
      <c r="AY15" s="93"/>
      <c r="AZ15" s="93"/>
      <c r="BA15" s="93"/>
      <c r="BB15" s="96"/>
      <c r="BC15" s="107"/>
      <c r="BD15" s="155"/>
      <c r="BE15" s="112"/>
      <c r="BF15" s="102"/>
      <c r="BG15" s="113"/>
      <c r="BH15" s="102"/>
      <c r="BI15" s="114"/>
      <c r="BJ15" s="102"/>
      <c r="BK15" s="115"/>
      <c r="BL15" s="114"/>
      <c r="BM15" s="158"/>
      <c r="BN15" s="115"/>
      <c r="BO15" s="119"/>
      <c r="BP15" s="114"/>
      <c r="BQ15" s="115"/>
      <c r="BR15" s="108"/>
    </row>
    <row r="16" spans="2:70">
      <c r="B16" s="8"/>
      <c r="C16" s="97" t="s">
        <v>8</v>
      </c>
      <c r="D16" s="98" t="s">
        <v>59</v>
      </c>
      <c r="E16" s="99"/>
      <c r="F16" s="100" t="s">
        <v>6</v>
      </c>
      <c r="G16" s="103" t="str">
        <f>IF(K16=1,$D$6,IF(K16=2,$D$8,IF(K16=3,$D$10,IF(K16=4,$D$12,IF(K16=5,$D$14,IF(K16=6,$D$16,IF(K16=7,$D$18," ")))))))</f>
        <v>Die Öffies</v>
      </c>
      <c r="H16" s="101" t="s">
        <v>0</v>
      </c>
      <c r="I16" s="103" t="str">
        <f>IF(M16=1,$D$6,IF(M16=2,$D$8,IF(M16=3,$D$10,IF(M16=4,$D$12,IF(M16=5,$D$14,IF(M16=6,$D$16,IF(M16=7,$D$18," ")))))))</f>
        <v>LH kicker 1</v>
      </c>
      <c r="J16" s="102"/>
      <c r="K16" s="150">
        <v>3</v>
      </c>
      <c r="L16" s="101" t="s">
        <v>0</v>
      </c>
      <c r="M16" s="150">
        <v>1</v>
      </c>
      <c r="N16" s="114"/>
      <c r="O16" s="104"/>
      <c r="P16" s="105"/>
      <c r="Q16" s="104"/>
      <c r="R16" s="103"/>
      <c r="S16" s="106"/>
      <c r="T16" s="107"/>
      <c r="U16" s="155"/>
      <c r="V16" s="114"/>
      <c r="W16" s="119"/>
      <c r="X16" s="114"/>
      <c r="Y16" s="102"/>
      <c r="Z16" s="156"/>
      <c r="AA16" s="119"/>
      <c r="AB16" s="156"/>
      <c r="AC16" s="114"/>
      <c r="AD16" s="119"/>
      <c r="AE16" s="157"/>
      <c r="AF16" s="119"/>
      <c r="AG16" s="114"/>
      <c r="AH16" s="115"/>
      <c r="AI16" s="108"/>
      <c r="AJ16" s="151"/>
      <c r="AK16" s="8"/>
      <c r="AL16" s="97" t="s">
        <v>8</v>
      </c>
      <c r="AM16" s="152" t="str">
        <f>IF(D16=0," ",D16)</f>
        <v>KMA Kikcer</v>
      </c>
      <c r="AN16" s="99"/>
      <c r="AO16" s="100" t="s">
        <v>6</v>
      </c>
      <c r="AP16" s="103" t="str">
        <f>IF(AT16=1,$D$6,IF(AT16=2,$D$8,IF(AT16=3,$D$10,IF(AT16=4,$D$12,IF(AT16=5,$D$14,IF(AT16=6,$D$16,IF(AT16=7,$D$18," ")))))))</f>
        <v>LH kicker 1</v>
      </c>
      <c r="AQ16" s="101" t="s">
        <v>0</v>
      </c>
      <c r="AR16" s="103" t="str">
        <f>IF(AV16=1,$D$6,IF(AV16=2,$D$8,IF(AV16=3,$D$10,IF(AV16=4,$D$12,IF(AV16=5,$D$14,IF(AV16=6,$D$16,IF(AV16=7,$D$18," ")))))))</f>
        <v>Die Öffies</v>
      </c>
      <c r="AS16" s="102"/>
      <c r="AT16" s="150">
        <v>1</v>
      </c>
      <c r="AU16" s="101" t="s">
        <v>0</v>
      </c>
      <c r="AV16" s="150">
        <v>3</v>
      </c>
      <c r="AW16" s="114"/>
      <c r="AX16" s="104"/>
      <c r="AY16" s="105"/>
      <c r="AZ16" s="104"/>
      <c r="BA16" s="103"/>
      <c r="BB16" s="106"/>
      <c r="BC16" s="107"/>
      <c r="BD16" s="155"/>
      <c r="BE16" s="114"/>
      <c r="BF16" s="119"/>
      <c r="BG16" s="114"/>
      <c r="BH16" s="102"/>
      <c r="BI16" s="156"/>
      <c r="BJ16" s="119"/>
      <c r="BK16" s="156"/>
      <c r="BL16" s="114"/>
      <c r="BM16" s="119"/>
      <c r="BN16" s="157"/>
      <c r="BO16" s="119"/>
      <c r="BP16" s="114"/>
      <c r="BQ16" s="115"/>
      <c r="BR16" s="108"/>
    </row>
    <row r="17" spans="2:70" ht="8.1" customHeight="1">
      <c r="B17" s="8"/>
      <c r="C17" s="88"/>
      <c r="D17" s="88"/>
      <c r="E17" s="81"/>
      <c r="F17" s="169"/>
      <c r="G17" s="112"/>
      <c r="H17" s="102"/>
      <c r="I17" s="113"/>
      <c r="J17" s="102"/>
      <c r="K17" s="114"/>
      <c r="L17" s="102"/>
      <c r="M17" s="115"/>
      <c r="N17" s="114"/>
      <c r="O17" s="116"/>
      <c r="P17" s="117"/>
      <c r="Q17" s="104"/>
      <c r="R17" s="103"/>
      <c r="S17" s="106"/>
      <c r="T17" s="107"/>
      <c r="U17" s="155"/>
      <c r="V17" s="112"/>
      <c r="W17" s="102"/>
      <c r="X17" s="113"/>
      <c r="Y17" s="102"/>
      <c r="Z17" s="114"/>
      <c r="AA17" s="102"/>
      <c r="AB17" s="115"/>
      <c r="AC17" s="114"/>
      <c r="AD17" s="158"/>
      <c r="AE17" s="115"/>
      <c r="AF17" s="119"/>
      <c r="AG17" s="114"/>
      <c r="AH17" s="115"/>
      <c r="AI17" s="108"/>
      <c r="AJ17" s="151"/>
      <c r="AK17" s="8"/>
      <c r="AL17" s="88"/>
      <c r="AM17" s="88"/>
      <c r="AN17" s="81"/>
      <c r="AO17" s="169"/>
      <c r="AP17" s="112"/>
      <c r="AQ17" s="102"/>
      <c r="AR17" s="113"/>
      <c r="AS17" s="102"/>
      <c r="AT17" s="114"/>
      <c r="AU17" s="102"/>
      <c r="AV17" s="115"/>
      <c r="AW17" s="114"/>
      <c r="AX17" s="116"/>
      <c r="AY17" s="117"/>
      <c r="AZ17" s="104"/>
      <c r="BA17" s="103"/>
      <c r="BB17" s="106"/>
      <c r="BC17" s="107"/>
      <c r="BD17" s="155"/>
      <c r="BE17" s="112"/>
      <c r="BF17" s="102"/>
      <c r="BG17" s="113"/>
      <c r="BH17" s="102"/>
      <c r="BI17" s="114"/>
      <c r="BJ17" s="102"/>
      <c r="BK17" s="115"/>
      <c r="BL17" s="114"/>
      <c r="BM17" s="158"/>
      <c r="BN17" s="115"/>
      <c r="BO17" s="119"/>
      <c r="BP17" s="114"/>
      <c r="BQ17" s="115"/>
      <c r="BR17" s="108"/>
    </row>
    <row r="18" spans="2:70">
      <c r="B18" s="8"/>
      <c r="C18" s="88"/>
      <c r="D18" s="88"/>
      <c r="E18" s="99"/>
      <c r="F18" s="100" t="s">
        <v>7</v>
      </c>
      <c r="G18" s="103" t="str">
        <f>IF(K18=1,$D$6,IF(K18=2,$D$8,IF(K18=3,$D$10,IF(K18=4,$D$12,IF(K18=5,$D$14,IF(K18=6,$D$16,IF(K18=7,$D$18," ")))))))</f>
        <v>Die Stricher</v>
      </c>
      <c r="H18" s="101" t="s">
        <v>0</v>
      </c>
      <c r="I18" s="103" t="str">
        <f>IF(M18=1,$D$6,IF(M18=2,$D$8,IF(M18=3,$D$10,IF(M18=4,$D$12,IF(M18=5,$D$14,IF(M18=6,$D$16,IF(M18=7,$D$18," ")))))))</f>
        <v>LH Kicker 2</v>
      </c>
      <c r="J18" s="102"/>
      <c r="K18" s="150">
        <v>5</v>
      </c>
      <c r="L18" s="101" t="s">
        <v>0</v>
      </c>
      <c r="M18" s="150">
        <v>2</v>
      </c>
      <c r="N18" s="114"/>
      <c r="O18" s="104"/>
      <c r="P18" s="118"/>
      <c r="Q18" s="104"/>
      <c r="R18" s="103"/>
      <c r="S18" s="106"/>
      <c r="T18" s="119"/>
      <c r="U18" s="155"/>
      <c r="V18" s="114"/>
      <c r="W18" s="119"/>
      <c r="X18" s="114"/>
      <c r="Y18" s="102"/>
      <c r="Z18" s="156"/>
      <c r="AA18" s="119"/>
      <c r="AB18" s="156"/>
      <c r="AC18" s="114"/>
      <c r="AD18" s="119"/>
      <c r="AE18" s="157"/>
      <c r="AF18" s="119"/>
      <c r="AG18" s="114"/>
      <c r="AH18" s="115"/>
      <c r="AI18" s="108"/>
      <c r="AJ18" s="151"/>
      <c r="AK18" s="8"/>
      <c r="AL18" s="88"/>
      <c r="AM18" s="88"/>
      <c r="AN18" s="99"/>
      <c r="AO18" s="100" t="s">
        <v>7</v>
      </c>
      <c r="AP18" s="103" t="str">
        <f>IF(AT18=1,$D$6,IF(AT18=2,$D$8,IF(AT18=3,$D$10,IF(AT18=4,$D$12,IF(AT18=5,$D$14,IF(AT18=6,$D$16,IF(AT18=7,$D$18," ")))))))</f>
        <v>LH Kicker 2</v>
      </c>
      <c r="AQ18" s="101" t="s">
        <v>0</v>
      </c>
      <c r="AR18" s="103" t="str">
        <f>IF(AV18=1,$D$6,IF(AV18=2,$D$8,IF(AV18=3,$D$10,IF(AV18=4,$D$12,IF(AV18=5,$D$14,IF(AV18=6,$D$16,IF(AV18=7,$D$18," ")))))))</f>
        <v>Die Stricher</v>
      </c>
      <c r="AS18" s="102"/>
      <c r="AT18" s="150">
        <v>2</v>
      </c>
      <c r="AU18" s="101" t="s">
        <v>0</v>
      </c>
      <c r="AV18" s="150">
        <v>5</v>
      </c>
      <c r="AW18" s="114"/>
      <c r="AX18" s="104"/>
      <c r="AY18" s="118"/>
      <c r="AZ18" s="104"/>
      <c r="BA18" s="103"/>
      <c r="BB18" s="106"/>
      <c r="BC18" s="119"/>
      <c r="BD18" s="155"/>
      <c r="BE18" s="114"/>
      <c r="BF18" s="119"/>
      <c r="BG18" s="114"/>
      <c r="BH18" s="102"/>
      <c r="BI18" s="156"/>
      <c r="BJ18" s="119"/>
      <c r="BK18" s="156"/>
      <c r="BL18" s="114"/>
      <c r="BM18" s="119"/>
      <c r="BN18" s="157"/>
      <c r="BO18" s="119"/>
      <c r="BP18" s="114"/>
      <c r="BQ18" s="115"/>
      <c r="BR18" s="108"/>
    </row>
    <row r="19" spans="2:70" ht="8.1" customHeight="1">
      <c r="B19" s="8"/>
      <c r="C19" s="88"/>
      <c r="D19" s="88"/>
      <c r="E19" s="99"/>
      <c r="F19" s="111"/>
      <c r="G19" s="112"/>
      <c r="H19" s="102"/>
      <c r="I19" s="113"/>
      <c r="J19" s="102"/>
      <c r="K19" s="114"/>
      <c r="L19" s="102"/>
      <c r="M19" s="115"/>
      <c r="N19" s="114"/>
      <c r="O19" s="116"/>
      <c r="P19" s="117"/>
      <c r="Q19" s="104"/>
      <c r="R19" s="103"/>
      <c r="S19" s="106"/>
      <c r="T19" s="155"/>
      <c r="U19" s="155"/>
      <c r="V19" s="112"/>
      <c r="W19" s="102"/>
      <c r="X19" s="113"/>
      <c r="Y19" s="102"/>
      <c r="Z19" s="114"/>
      <c r="AA19" s="102"/>
      <c r="AB19" s="115"/>
      <c r="AC19" s="114"/>
      <c r="AD19" s="158"/>
      <c r="AE19" s="115"/>
      <c r="AF19" s="119"/>
      <c r="AG19" s="114"/>
      <c r="AH19" s="115"/>
      <c r="AI19" s="108"/>
      <c r="AJ19" s="151"/>
      <c r="AK19" s="8"/>
      <c r="AL19" s="88"/>
      <c r="AM19" s="88"/>
      <c r="AN19" s="99"/>
      <c r="AO19" s="111"/>
      <c r="AP19" s="112"/>
      <c r="AQ19" s="102"/>
      <c r="AR19" s="113"/>
      <c r="AS19" s="102"/>
      <c r="AT19" s="114"/>
      <c r="AU19" s="102"/>
      <c r="AV19" s="115"/>
      <c r="AW19" s="114"/>
      <c r="AX19" s="116"/>
      <c r="AY19" s="117"/>
      <c r="AZ19" s="104"/>
      <c r="BA19" s="103"/>
      <c r="BB19" s="106"/>
      <c r="BC19" s="155"/>
      <c r="BD19" s="155"/>
      <c r="BE19" s="112"/>
      <c r="BF19" s="102"/>
      <c r="BG19" s="113"/>
      <c r="BH19" s="102"/>
      <c r="BI19" s="114"/>
      <c r="BJ19" s="102"/>
      <c r="BK19" s="115"/>
      <c r="BL19" s="114"/>
      <c r="BM19" s="158"/>
      <c r="BN19" s="115"/>
      <c r="BO19" s="119"/>
      <c r="BP19" s="114"/>
      <c r="BQ19" s="115"/>
      <c r="BR19" s="108"/>
    </row>
    <row r="20" spans="2:70" ht="15" customHeight="1">
      <c r="B20" s="8"/>
      <c r="C20" s="88"/>
      <c r="D20" s="88"/>
      <c r="E20" s="99"/>
      <c r="F20" s="120" t="s">
        <v>8</v>
      </c>
      <c r="G20" s="123" t="str">
        <f>IF(K20=1,$D$6,IF(K20=2,$D$8,IF(K20=3,$D$10,IF(K20=4,$D$12,IF(K20=5,$D$14,IF(K20=6,$D$16,IF(K20=7,$D$18," ")))))))</f>
        <v>KMA Kikcer</v>
      </c>
      <c r="H20" s="122" t="s">
        <v>0</v>
      </c>
      <c r="I20" s="123" t="str">
        <f>IF(M20=1,$D$6,IF(M20=2,$D$8,IF(M20=3,$D$10,IF(M20=4,$D$12,IF(M20=5,$D$14,IF(M20=6,$D$16,IF(M20=7,$D$18," ")))))))</f>
        <v>CF Kikcer</v>
      </c>
      <c r="J20" s="121"/>
      <c r="K20" s="154">
        <v>6</v>
      </c>
      <c r="L20" s="122" t="s">
        <v>0</v>
      </c>
      <c r="M20" s="154">
        <v>4</v>
      </c>
      <c r="N20" s="153"/>
      <c r="O20" s="168"/>
      <c r="P20" s="125"/>
      <c r="Q20" s="124"/>
      <c r="R20" s="123"/>
      <c r="S20" s="126"/>
      <c r="T20" s="155"/>
      <c r="U20" s="155"/>
      <c r="V20" s="114"/>
      <c r="W20" s="119"/>
      <c r="X20" s="114"/>
      <c r="Y20" s="102"/>
      <c r="Z20" s="156"/>
      <c r="AA20" s="119"/>
      <c r="AB20" s="156"/>
      <c r="AC20" s="114"/>
      <c r="AD20" s="119"/>
      <c r="AE20" s="157"/>
      <c r="AF20" s="119"/>
      <c r="AG20" s="114"/>
      <c r="AH20" s="115"/>
      <c r="AI20" s="108"/>
      <c r="AJ20" s="151"/>
      <c r="AK20" s="8"/>
      <c r="AL20" s="88"/>
      <c r="AM20" s="88"/>
      <c r="AN20" s="99"/>
      <c r="AO20" s="120" t="s">
        <v>8</v>
      </c>
      <c r="AP20" s="123" t="str">
        <f>IF(AT20=1,$D$6,IF(AT20=2,$D$8,IF(AT20=3,$D$10,IF(AT20=4,$D$12,IF(AT20=5,$D$14,IF(AT20=6,$D$16,IF(AT20=7,$D$18," ")))))))</f>
        <v>CF Kikcer</v>
      </c>
      <c r="AQ20" s="122" t="s">
        <v>0</v>
      </c>
      <c r="AR20" s="123" t="str">
        <f>IF(AV20=1,$D$6,IF(AV20=2,$D$8,IF(AV20=3,$D$10,IF(AV20=4,$D$12,IF(AV20=5,$D$14,IF(AV20=6,$D$16,IF(AV20=7,$D$18," ")))))))</f>
        <v>KMA Kikcer</v>
      </c>
      <c r="AS20" s="121"/>
      <c r="AT20" s="154">
        <v>4</v>
      </c>
      <c r="AU20" s="122" t="s">
        <v>0</v>
      </c>
      <c r="AV20" s="154">
        <v>6</v>
      </c>
      <c r="AW20" s="153"/>
      <c r="AX20" s="168"/>
      <c r="AY20" s="125"/>
      <c r="AZ20" s="124"/>
      <c r="BA20" s="123"/>
      <c r="BB20" s="126"/>
      <c r="BC20" s="155"/>
      <c r="BD20" s="155"/>
      <c r="BE20" s="114"/>
      <c r="BF20" s="119"/>
      <c r="BG20" s="114"/>
      <c r="BH20" s="102"/>
      <c r="BI20" s="156"/>
      <c r="BJ20" s="119"/>
      <c r="BK20" s="156"/>
      <c r="BL20" s="114"/>
      <c r="BM20" s="119"/>
      <c r="BN20" s="157"/>
      <c r="BO20" s="119"/>
      <c r="BP20" s="114"/>
      <c r="BQ20" s="115"/>
      <c r="BR20" s="108"/>
    </row>
    <row r="21" spans="2:70" ht="5.0999999999999996" customHeight="1">
      <c r="B21" s="8"/>
      <c r="C21" s="88"/>
      <c r="D21" s="88"/>
      <c r="E21" s="99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07"/>
      <c r="U21" s="155"/>
      <c r="V21" s="112"/>
      <c r="W21" s="102"/>
      <c r="X21" s="113"/>
      <c r="Y21" s="102"/>
      <c r="Z21" s="114"/>
      <c r="AA21" s="102"/>
      <c r="AB21" s="115"/>
      <c r="AC21" s="114"/>
      <c r="AD21" s="158"/>
      <c r="AE21" s="115"/>
      <c r="AF21" s="119"/>
      <c r="AG21" s="114"/>
      <c r="AH21" s="115"/>
      <c r="AI21" s="78"/>
      <c r="AJ21" s="136"/>
      <c r="AK21" s="8"/>
      <c r="AL21" s="88"/>
      <c r="AM21" s="88"/>
      <c r="AN21" s="99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07"/>
      <c r="BD21" s="155"/>
      <c r="BE21" s="112"/>
      <c r="BF21" s="102"/>
      <c r="BG21" s="113"/>
      <c r="BH21" s="102"/>
      <c r="BI21" s="114"/>
      <c r="BJ21" s="102"/>
      <c r="BK21" s="115"/>
      <c r="BL21" s="114"/>
      <c r="BM21" s="158"/>
      <c r="BN21" s="115"/>
      <c r="BO21" s="119"/>
      <c r="BP21" s="114"/>
      <c r="BQ21" s="115"/>
      <c r="BR21" s="78"/>
    </row>
    <row r="22" spans="2:70" ht="15.75">
      <c r="B22" s="8"/>
      <c r="C22" s="88"/>
      <c r="D22" s="88"/>
      <c r="E22" s="99"/>
      <c r="F22" s="79" t="str">
        <f>IF(C51=0," ",C51)</f>
        <v>3.Spieltag: 14.04.2014-04.05.2014</v>
      </c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07"/>
      <c r="U22" s="155"/>
      <c r="V22" s="114"/>
      <c r="W22" s="119"/>
      <c r="X22" s="114"/>
      <c r="Y22" s="102"/>
      <c r="Z22" s="156"/>
      <c r="AA22" s="119"/>
      <c r="AB22" s="156"/>
      <c r="AC22" s="114"/>
      <c r="AD22" s="119"/>
      <c r="AE22" s="157"/>
      <c r="AF22" s="119"/>
      <c r="AG22" s="114"/>
      <c r="AH22" s="115"/>
      <c r="AI22" s="108"/>
      <c r="AJ22" s="151"/>
      <c r="AK22" s="8"/>
      <c r="AL22" s="88"/>
      <c r="AM22" s="88"/>
      <c r="AN22" s="99"/>
      <c r="AO22" s="79" t="str">
        <f>IF(AL51=0," ",AL51)</f>
        <v>8.Spieltag: 20.10.2014-09.11.2014</v>
      </c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07"/>
      <c r="BD22" s="155"/>
      <c r="BE22" s="114"/>
      <c r="BF22" s="119"/>
      <c r="BG22" s="114"/>
      <c r="BH22" s="102"/>
      <c r="BI22" s="156"/>
      <c r="BJ22" s="119"/>
      <c r="BK22" s="156"/>
      <c r="BL22" s="114"/>
      <c r="BM22" s="119"/>
      <c r="BN22" s="157"/>
      <c r="BO22" s="119"/>
      <c r="BP22" s="114"/>
      <c r="BQ22" s="115"/>
      <c r="BR22" s="108"/>
    </row>
    <row r="23" spans="2:70" ht="8.1" customHeight="1">
      <c r="B23" s="8"/>
      <c r="C23" s="88"/>
      <c r="D23" s="88"/>
      <c r="E23" s="99"/>
      <c r="F23" s="170"/>
      <c r="G23" s="90"/>
      <c r="H23" s="91"/>
      <c r="I23" s="92"/>
      <c r="J23" s="91"/>
      <c r="K23" s="93"/>
      <c r="L23" s="94"/>
      <c r="M23" s="93"/>
      <c r="N23" s="95"/>
      <c r="O23" s="95"/>
      <c r="P23" s="93"/>
      <c r="Q23" s="93"/>
      <c r="R23" s="93"/>
      <c r="S23" s="96"/>
      <c r="T23" s="74"/>
      <c r="U23" s="155"/>
      <c r="V23" s="112"/>
      <c r="W23" s="102"/>
      <c r="X23" s="113"/>
      <c r="Y23" s="102"/>
      <c r="Z23" s="114"/>
      <c r="AA23" s="102"/>
      <c r="AB23" s="115"/>
      <c r="AC23" s="114"/>
      <c r="AD23" s="158"/>
      <c r="AE23" s="115"/>
      <c r="AF23" s="119"/>
      <c r="AG23" s="114"/>
      <c r="AH23" s="115"/>
      <c r="AI23" s="108"/>
      <c r="AJ23" s="151"/>
      <c r="AK23" s="8"/>
      <c r="AL23" s="88"/>
      <c r="AM23" s="131"/>
      <c r="AN23" s="99"/>
      <c r="AO23" s="170"/>
      <c r="AP23" s="90"/>
      <c r="AQ23" s="91"/>
      <c r="AR23" s="92"/>
      <c r="AS23" s="91"/>
      <c r="AT23" s="93"/>
      <c r="AU23" s="94"/>
      <c r="AV23" s="93"/>
      <c r="AW23" s="95"/>
      <c r="AX23" s="95"/>
      <c r="AY23" s="93"/>
      <c r="AZ23" s="93"/>
      <c r="BA23" s="93"/>
      <c r="BB23" s="96"/>
      <c r="BC23" s="74"/>
      <c r="BD23" s="155"/>
      <c r="BE23" s="112"/>
      <c r="BF23" s="102"/>
      <c r="BG23" s="113"/>
      <c r="BH23" s="102"/>
      <c r="BI23" s="114"/>
      <c r="BJ23" s="102"/>
      <c r="BK23" s="115"/>
      <c r="BL23" s="114"/>
      <c r="BM23" s="158"/>
      <c r="BN23" s="115"/>
      <c r="BO23" s="119"/>
      <c r="BP23" s="114"/>
      <c r="BQ23" s="115"/>
      <c r="BR23" s="108"/>
    </row>
    <row r="24" spans="2:70">
      <c r="B24" s="8"/>
      <c r="C24" s="88"/>
      <c r="D24" s="88"/>
      <c r="E24" s="99"/>
      <c r="F24" s="100" t="s">
        <v>9</v>
      </c>
      <c r="G24" s="103" t="str">
        <f>IF(K24=1,$D$6,IF(K24=2,$D$8,IF(K24=3,$D$10,IF(K24=4,$D$12,IF(K24=5,$D$14,IF(K24=6,$D$16,IF(K24=7,$D$18," ")))))))</f>
        <v>CF Kikcer</v>
      </c>
      <c r="H24" s="101" t="s">
        <v>0</v>
      </c>
      <c r="I24" s="103" t="str">
        <f>IF(M24=1,$D$6,IF(M24=2,$D$8,IF(M24=3,$D$10,IF(M24=4,$D$12,IF(M24=5,$D$14,IF(M24=6,$D$16,IF(M24=7,$D$18," ")))))))</f>
        <v>LH kicker 1</v>
      </c>
      <c r="J24" s="102"/>
      <c r="K24" s="150">
        <v>4</v>
      </c>
      <c r="L24" s="101" t="s">
        <v>0</v>
      </c>
      <c r="M24" s="150">
        <v>1</v>
      </c>
      <c r="N24" s="114"/>
      <c r="O24" s="104"/>
      <c r="P24" s="105"/>
      <c r="Q24" s="104"/>
      <c r="R24" s="103"/>
      <c r="S24" s="106"/>
      <c r="T24" s="107"/>
      <c r="U24" s="155"/>
      <c r="V24" s="114"/>
      <c r="W24" s="119"/>
      <c r="X24" s="114"/>
      <c r="Y24" s="102"/>
      <c r="Z24" s="156"/>
      <c r="AA24" s="119"/>
      <c r="AB24" s="156"/>
      <c r="AC24" s="114"/>
      <c r="AD24" s="119"/>
      <c r="AE24" s="157"/>
      <c r="AF24" s="119"/>
      <c r="AG24" s="114"/>
      <c r="AH24" s="115"/>
      <c r="AI24" s="108"/>
      <c r="AJ24" s="151"/>
      <c r="AK24" s="8"/>
      <c r="AL24" s="88"/>
      <c r="AM24" s="88"/>
      <c r="AN24" s="99"/>
      <c r="AO24" s="100" t="s">
        <v>9</v>
      </c>
      <c r="AP24" s="103" t="str">
        <f>IF(AT24=1,$D$6,IF(AT24=2,$D$8,IF(AT24=3,$D$10,IF(AT24=4,$D$12,IF(AT24=5,$D$14,IF(AT24=6,$D$16,IF(AT24=7,$D$18," ")))))))</f>
        <v>LH kicker 1</v>
      </c>
      <c r="AQ24" s="101" t="s">
        <v>0</v>
      </c>
      <c r="AR24" s="103" t="str">
        <f>IF(AV24=1,$D$6,IF(AV24=2,$D$8,IF(AV24=3,$D$10,IF(AV24=4,$D$12,IF(AV24=5,$D$14,IF(AV24=6,$D$16,IF(AV24=7,$D$18," ")))))))</f>
        <v>CF Kikcer</v>
      </c>
      <c r="AS24" s="102"/>
      <c r="AT24" s="150">
        <v>1</v>
      </c>
      <c r="AU24" s="101" t="s">
        <v>0</v>
      </c>
      <c r="AV24" s="150">
        <v>4</v>
      </c>
      <c r="AW24" s="114"/>
      <c r="AX24" s="104"/>
      <c r="AY24" s="105"/>
      <c r="AZ24" s="104"/>
      <c r="BA24" s="103"/>
      <c r="BB24" s="106"/>
      <c r="BC24" s="107"/>
      <c r="BD24" s="155"/>
      <c r="BE24" s="114"/>
      <c r="BF24" s="119"/>
      <c r="BG24" s="114"/>
      <c r="BH24" s="102"/>
      <c r="BI24" s="156"/>
      <c r="BJ24" s="119"/>
      <c r="BK24" s="156"/>
      <c r="BL24" s="114"/>
      <c r="BM24" s="119"/>
      <c r="BN24" s="157"/>
      <c r="BO24" s="119"/>
      <c r="BP24" s="114"/>
      <c r="BQ24" s="115"/>
      <c r="BR24" s="108"/>
    </row>
    <row r="25" spans="2:70" ht="8.1" customHeight="1">
      <c r="B25" s="8"/>
      <c r="C25" s="88"/>
      <c r="D25" s="88"/>
      <c r="E25" s="99"/>
      <c r="F25" s="111"/>
      <c r="G25" s="112"/>
      <c r="H25" s="102"/>
      <c r="I25" s="113"/>
      <c r="J25" s="102"/>
      <c r="K25" s="114"/>
      <c r="L25" s="102"/>
      <c r="M25" s="115"/>
      <c r="N25" s="114"/>
      <c r="O25" s="116"/>
      <c r="P25" s="117"/>
      <c r="Q25" s="104"/>
      <c r="R25" s="103"/>
      <c r="S25" s="106"/>
      <c r="T25" s="107"/>
      <c r="U25" s="155"/>
      <c r="V25" s="112"/>
      <c r="W25" s="102"/>
      <c r="X25" s="113"/>
      <c r="Y25" s="102"/>
      <c r="Z25" s="114"/>
      <c r="AA25" s="102"/>
      <c r="AB25" s="115"/>
      <c r="AC25" s="114"/>
      <c r="AD25" s="158"/>
      <c r="AE25" s="115"/>
      <c r="AF25" s="119"/>
      <c r="AG25" s="114"/>
      <c r="AH25" s="115"/>
      <c r="AI25" s="108"/>
      <c r="AJ25" s="151"/>
      <c r="AK25" s="8"/>
      <c r="AL25" s="88"/>
      <c r="AM25" s="88"/>
      <c r="AN25" s="99"/>
      <c r="AO25" s="111"/>
      <c r="AP25" s="112"/>
      <c r="AQ25" s="102"/>
      <c r="AR25" s="113"/>
      <c r="AS25" s="102"/>
      <c r="AT25" s="114"/>
      <c r="AU25" s="102"/>
      <c r="AV25" s="115"/>
      <c r="AW25" s="114"/>
      <c r="AX25" s="116"/>
      <c r="AY25" s="117"/>
      <c r="AZ25" s="104"/>
      <c r="BA25" s="103"/>
      <c r="BB25" s="106"/>
      <c r="BC25" s="107"/>
      <c r="BD25" s="155"/>
      <c r="BE25" s="112"/>
      <c r="BF25" s="102"/>
      <c r="BG25" s="113"/>
      <c r="BH25" s="102"/>
      <c r="BI25" s="114"/>
      <c r="BJ25" s="102"/>
      <c r="BK25" s="115"/>
      <c r="BL25" s="114"/>
      <c r="BM25" s="158"/>
      <c r="BN25" s="115"/>
      <c r="BO25" s="119"/>
      <c r="BP25" s="114"/>
      <c r="BQ25" s="115"/>
      <c r="BR25" s="108"/>
    </row>
    <row r="26" spans="2:70">
      <c r="B26" s="8"/>
      <c r="C26" s="88"/>
      <c r="D26" s="88"/>
      <c r="E26" s="99"/>
      <c r="F26" s="100" t="s">
        <v>14</v>
      </c>
      <c r="G26" s="103" t="str">
        <f>IF(K26=1,$D$6,IF(K26=2,$D$8,IF(K26=3,$D$10,IF(K26=4,$D$12,IF(K26=5,$D$14,IF(K26=6,$D$16,IF(K26=7,$D$18," ")))))))</f>
        <v>LH Kicker 2</v>
      </c>
      <c r="H26" s="101" t="s">
        <v>0</v>
      </c>
      <c r="I26" s="103" t="str">
        <f>IF(M26=1,$D$6,IF(M26=2,$D$8,IF(M26=3,$D$10,IF(M26=4,$D$12,IF(M26=5,$D$14,IF(M26=6,$D$16,IF(M26=7,$D$18," ")))))))</f>
        <v>KMA Kikcer</v>
      </c>
      <c r="J26" s="102"/>
      <c r="K26" s="150">
        <v>2</v>
      </c>
      <c r="L26" s="101" t="s">
        <v>0</v>
      </c>
      <c r="M26" s="150">
        <v>6</v>
      </c>
      <c r="N26" s="114"/>
      <c r="O26" s="104"/>
      <c r="P26" s="118"/>
      <c r="Q26" s="104"/>
      <c r="R26" s="103"/>
      <c r="S26" s="106"/>
      <c r="T26" s="107"/>
      <c r="U26" s="155"/>
      <c r="V26" s="114"/>
      <c r="W26" s="119"/>
      <c r="X26" s="114"/>
      <c r="Y26" s="102"/>
      <c r="Z26" s="156"/>
      <c r="AA26" s="119"/>
      <c r="AB26" s="156"/>
      <c r="AC26" s="114"/>
      <c r="AD26" s="119"/>
      <c r="AE26" s="157"/>
      <c r="AF26" s="119"/>
      <c r="AG26" s="114"/>
      <c r="AH26" s="115"/>
      <c r="AI26" s="108"/>
      <c r="AJ26" s="151"/>
      <c r="AK26" s="8"/>
      <c r="AL26" s="88"/>
      <c r="AM26" s="88"/>
      <c r="AN26" s="99"/>
      <c r="AO26" s="100" t="s">
        <v>14</v>
      </c>
      <c r="AP26" s="103" t="str">
        <f>IF(AT26=1,$D$6,IF(AT26=2,$D$8,IF(AT26=3,$D$10,IF(AT26=4,$D$12,IF(AT26=5,$D$14,IF(AT26=6,$D$16,IF(AT26=7,$D$18," ")))))))</f>
        <v>KMA Kikcer</v>
      </c>
      <c r="AQ26" s="101" t="s">
        <v>0</v>
      </c>
      <c r="AR26" s="103" t="str">
        <f>IF(AV26=1,$D$6,IF(AV26=2,$D$8,IF(AV26=3,$D$10,IF(AV26=4,$D$12,IF(AV26=5,$D$14,IF(AV26=6,$D$16,IF(AV26=7,$D$18," ")))))))</f>
        <v>LH Kicker 2</v>
      </c>
      <c r="AS26" s="102"/>
      <c r="AT26" s="150">
        <v>6</v>
      </c>
      <c r="AU26" s="101" t="s">
        <v>0</v>
      </c>
      <c r="AV26" s="150">
        <v>2</v>
      </c>
      <c r="AW26" s="114"/>
      <c r="AX26" s="104"/>
      <c r="AY26" s="118"/>
      <c r="AZ26" s="104"/>
      <c r="BA26" s="103"/>
      <c r="BB26" s="106"/>
      <c r="BC26" s="107"/>
      <c r="BD26" s="155"/>
      <c r="BE26" s="114"/>
      <c r="BF26" s="119"/>
      <c r="BG26" s="114"/>
      <c r="BH26" s="102"/>
      <c r="BI26" s="156"/>
      <c r="BJ26" s="119"/>
      <c r="BK26" s="156"/>
      <c r="BL26" s="114"/>
      <c r="BM26" s="119"/>
      <c r="BN26" s="157"/>
      <c r="BO26" s="119"/>
      <c r="BP26" s="114"/>
      <c r="BQ26" s="115"/>
      <c r="BR26" s="108"/>
    </row>
    <row r="27" spans="2:70" ht="8.1" customHeight="1">
      <c r="B27" s="8"/>
      <c r="C27" s="88"/>
      <c r="D27" s="88"/>
      <c r="E27" s="81"/>
      <c r="F27" s="169"/>
      <c r="G27" s="112"/>
      <c r="H27" s="102"/>
      <c r="I27" s="113"/>
      <c r="J27" s="102"/>
      <c r="K27" s="114"/>
      <c r="L27" s="102"/>
      <c r="M27" s="115"/>
      <c r="N27" s="114"/>
      <c r="O27" s="116"/>
      <c r="P27" s="117"/>
      <c r="Q27" s="104"/>
      <c r="R27" s="103"/>
      <c r="S27" s="106"/>
      <c r="T27" s="155"/>
      <c r="U27" s="155"/>
      <c r="V27" s="112"/>
      <c r="W27" s="102"/>
      <c r="X27" s="113"/>
      <c r="Y27" s="102"/>
      <c r="Z27" s="114"/>
      <c r="AA27" s="102"/>
      <c r="AB27" s="115"/>
      <c r="AC27" s="114"/>
      <c r="AD27" s="158"/>
      <c r="AE27" s="115"/>
      <c r="AF27" s="119"/>
      <c r="AG27" s="114"/>
      <c r="AH27" s="115"/>
      <c r="AI27" s="108"/>
      <c r="AJ27" s="151"/>
      <c r="AK27" s="8"/>
      <c r="AL27" s="88"/>
      <c r="AM27" s="88"/>
      <c r="AN27" s="81"/>
      <c r="AO27" s="169"/>
      <c r="AP27" s="112"/>
      <c r="AQ27" s="102"/>
      <c r="AR27" s="113"/>
      <c r="AS27" s="102"/>
      <c r="AT27" s="114"/>
      <c r="AU27" s="102"/>
      <c r="AV27" s="115"/>
      <c r="AW27" s="114"/>
      <c r="AX27" s="116"/>
      <c r="AY27" s="117"/>
      <c r="AZ27" s="104"/>
      <c r="BA27" s="103"/>
      <c r="BB27" s="106"/>
      <c r="BC27" s="155"/>
      <c r="BD27" s="155"/>
      <c r="BE27" s="112"/>
      <c r="BF27" s="102"/>
      <c r="BG27" s="113"/>
      <c r="BH27" s="102"/>
      <c r="BI27" s="114"/>
      <c r="BJ27" s="102"/>
      <c r="BK27" s="115"/>
      <c r="BL27" s="114"/>
      <c r="BM27" s="158"/>
      <c r="BN27" s="115"/>
      <c r="BO27" s="119"/>
      <c r="BP27" s="114"/>
      <c r="BQ27" s="115"/>
      <c r="BR27" s="108"/>
    </row>
    <row r="28" spans="2:70" ht="15" customHeight="1">
      <c r="B28" s="8"/>
      <c r="C28" s="109"/>
      <c r="D28" s="110"/>
      <c r="E28" s="99"/>
      <c r="F28" s="120" t="s">
        <v>25</v>
      </c>
      <c r="G28" s="123" t="str">
        <f>IF(K28=1,$D$6,IF(K28=2,$D$8,IF(K28=3,$D$10,IF(K28=4,$D$12,IF(K28=5,$D$14,IF(K28=6,$D$16,IF(K28=7,$D$18," ")))))))</f>
        <v>Die Öffies</v>
      </c>
      <c r="H28" s="122" t="s">
        <v>0</v>
      </c>
      <c r="I28" s="123" t="str">
        <f>IF(M28=1,$D$6,IF(M28=2,$D$8,IF(M28=3,$D$10,IF(M28=4,$D$12,IF(M28=5,$D$14,IF(M28=6,$D$16,IF(M28=7,$D$18," ")))))))</f>
        <v>Die Stricher</v>
      </c>
      <c r="J28" s="121"/>
      <c r="K28" s="154">
        <v>3</v>
      </c>
      <c r="L28" s="122" t="s">
        <v>0</v>
      </c>
      <c r="M28" s="154">
        <v>5</v>
      </c>
      <c r="N28" s="153"/>
      <c r="O28" s="168"/>
      <c r="P28" s="125"/>
      <c r="Q28" s="124"/>
      <c r="R28" s="123"/>
      <c r="S28" s="126"/>
      <c r="T28" s="155"/>
      <c r="U28" s="155"/>
      <c r="V28" s="114"/>
      <c r="W28" s="119"/>
      <c r="X28" s="114"/>
      <c r="Y28" s="102"/>
      <c r="Z28" s="156"/>
      <c r="AA28" s="119"/>
      <c r="AB28" s="156"/>
      <c r="AC28" s="114"/>
      <c r="AD28" s="119"/>
      <c r="AE28" s="157"/>
      <c r="AF28" s="119"/>
      <c r="AG28" s="114"/>
      <c r="AH28" s="115"/>
      <c r="AI28" s="108"/>
      <c r="AJ28" s="151"/>
      <c r="AK28" s="8"/>
      <c r="AL28" s="109"/>
      <c r="AM28" s="110"/>
      <c r="AN28" s="99"/>
      <c r="AO28" s="120" t="s">
        <v>25</v>
      </c>
      <c r="AP28" s="123" t="str">
        <f>IF(AT28=1,$D$6,IF(AT28=2,$D$8,IF(AT28=3,$D$10,IF(AT28=4,$D$12,IF(AT28=5,$D$14,IF(AT28=6,$D$16,IF(AT28=7,$D$18," ")))))))</f>
        <v>Die Stricher</v>
      </c>
      <c r="AQ28" s="122" t="s">
        <v>0</v>
      </c>
      <c r="AR28" s="123" t="str">
        <f>IF(AV28=1,$D$6,IF(AV28=2,$D$8,IF(AV28=3,$D$10,IF(AV28=4,$D$12,IF(AV28=5,$D$14,IF(AV28=6,$D$16,IF(AV28=7,$D$18," ")))))))</f>
        <v>Die Öffies</v>
      </c>
      <c r="AS28" s="121"/>
      <c r="AT28" s="154">
        <v>5</v>
      </c>
      <c r="AU28" s="122" t="s">
        <v>0</v>
      </c>
      <c r="AV28" s="154">
        <v>3</v>
      </c>
      <c r="AW28" s="153"/>
      <c r="AX28" s="168"/>
      <c r="AY28" s="125"/>
      <c r="AZ28" s="124"/>
      <c r="BA28" s="123"/>
      <c r="BB28" s="126"/>
      <c r="BC28" s="155"/>
      <c r="BD28" s="155"/>
      <c r="BE28" s="114"/>
      <c r="BF28" s="119"/>
      <c r="BG28" s="114"/>
      <c r="BH28" s="102"/>
      <c r="BI28" s="156"/>
      <c r="BJ28" s="119"/>
      <c r="BK28" s="156"/>
      <c r="BL28" s="114"/>
      <c r="BM28" s="119"/>
      <c r="BN28" s="157"/>
      <c r="BO28" s="119"/>
      <c r="BP28" s="114"/>
      <c r="BQ28" s="115"/>
      <c r="BR28" s="108"/>
    </row>
    <row r="29" spans="2:70" ht="5.0999999999999996" customHeight="1">
      <c r="B29" s="8"/>
      <c r="C29" s="88"/>
      <c r="D29" s="88"/>
      <c r="E29" s="99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07"/>
      <c r="U29" s="155"/>
      <c r="V29" s="112"/>
      <c r="W29" s="102"/>
      <c r="X29" s="113"/>
      <c r="Y29" s="102"/>
      <c r="Z29" s="114"/>
      <c r="AA29" s="102"/>
      <c r="AB29" s="115"/>
      <c r="AC29" s="114"/>
      <c r="AD29" s="158"/>
      <c r="AE29" s="115"/>
      <c r="AF29" s="119"/>
      <c r="AG29" s="114"/>
      <c r="AH29" s="115"/>
      <c r="AI29" s="78"/>
      <c r="AJ29" s="136"/>
      <c r="AK29" s="8"/>
      <c r="AL29" s="88"/>
      <c r="AM29" s="88"/>
      <c r="AN29" s="99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07"/>
      <c r="BD29" s="155"/>
      <c r="BE29" s="112"/>
      <c r="BF29" s="102"/>
      <c r="BG29" s="113"/>
      <c r="BH29" s="102"/>
      <c r="BI29" s="114"/>
      <c r="BJ29" s="102"/>
      <c r="BK29" s="115"/>
      <c r="BL29" s="114"/>
      <c r="BM29" s="158"/>
      <c r="BN29" s="115"/>
      <c r="BO29" s="119"/>
      <c r="BP29" s="114"/>
      <c r="BQ29" s="115"/>
      <c r="BR29" s="78"/>
    </row>
    <row r="30" spans="2:70" ht="15.75">
      <c r="B30" s="8"/>
      <c r="C30" s="88"/>
      <c r="D30" s="88"/>
      <c r="E30" s="99"/>
      <c r="F30" s="79" t="str">
        <f>IF(C52=0," ",C52)</f>
        <v>4.Spieltag: 26.05.2014-15.06.2014</v>
      </c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07"/>
      <c r="U30" s="155"/>
      <c r="V30" s="114"/>
      <c r="W30" s="119"/>
      <c r="X30" s="114"/>
      <c r="Y30" s="102"/>
      <c r="Z30" s="156"/>
      <c r="AA30" s="119"/>
      <c r="AB30" s="156"/>
      <c r="AC30" s="114"/>
      <c r="AD30" s="119"/>
      <c r="AE30" s="157"/>
      <c r="AF30" s="119"/>
      <c r="AG30" s="114"/>
      <c r="AH30" s="115"/>
      <c r="AI30" s="108"/>
      <c r="AJ30" s="151"/>
      <c r="AK30" s="8"/>
      <c r="AL30" s="88"/>
      <c r="AM30" s="88"/>
      <c r="AN30" s="99"/>
      <c r="AO30" s="79" t="str">
        <f>IF(AL52=0," ",AL52)</f>
        <v>9.Spieltag: 10.11.2014-30.11.2014</v>
      </c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07"/>
      <c r="BD30" s="155"/>
      <c r="BE30" s="114"/>
      <c r="BF30" s="119"/>
      <c r="BG30" s="114"/>
      <c r="BH30" s="102"/>
      <c r="BI30" s="156"/>
      <c r="BJ30" s="119"/>
      <c r="BK30" s="156"/>
      <c r="BL30" s="114"/>
      <c r="BM30" s="119"/>
      <c r="BN30" s="157"/>
      <c r="BO30" s="119"/>
      <c r="BP30" s="114"/>
      <c r="BQ30" s="115"/>
      <c r="BR30" s="108"/>
    </row>
    <row r="31" spans="2:70" ht="8.1" customHeight="1">
      <c r="B31" s="8"/>
      <c r="C31" s="88"/>
      <c r="D31" s="88"/>
      <c r="E31" s="99"/>
      <c r="F31" s="170"/>
      <c r="G31" s="90"/>
      <c r="H31" s="91"/>
      <c r="I31" s="92"/>
      <c r="J31" s="91"/>
      <c r="K31" s="93"/>
      <c r="L31" s="94"/>
      <c r="M31" s="93"/>
      <c r="N31" s="95"/>
      <c r="O31" s="95"/>
      <c r="P31" s="93"/>
      <c r="Q31" s="93"/>
      <c r="R31" s="93"/>
      <c r="S31" s="96"/>
      <c r="T31" s="74"/>
      <c r="U31" s="155"/>
      <c r="V31" s="112"/>
      <c r="W31" s="102"/>
      <c r="X31" s="113"/>
      <c r="Y31" s="102"/>
      <c r="Z31" s="114"/>
      <c r="AA31" s="102"/>
      <c r="AB31" s="115"/>
      <c r="AC31" s="114"/>
      <c r="AD31" s="158"/>
      <c r="AE31" s="115"/>
      <c r="AF31" s="119"/>
      <c r="AG31" s="114"/>
      <c r="AH31" s="115"/>
      <c r="AI31" s="108"/>
      <c r="AJ31" s="151"/>
      <c r="AK31" s="8"/>
      <c r="AL31" s="88"/>
      <c r="AM31" s="88"/>
      <c r="AN31" s="99"/>
      <c r="AO31" s="170"/>
      <c r="AP31" s="90"/>
      <c r="AQ31" s="91"/>
      <c r="AR31" s="92"/>
      <c r="AS31" s="91"/>
      <c r="AT31" s="93"/>
      <c r="AU31" s="94"/>
      <c r="AV31" s="93"/>
      <c r="AW31" s="95"/>
      <c r="AX31" s="95"/>
      <c r="AY31" s="93"/>
      <c r="AZ31" s="93"/>
      <c r="BA31" s="93"/>
      <c r="BB31" s="96"/>
      <c r="BC31" s="74"/>
      <c r="BD31" s="155"/>
      <c r="BE31" s="112"/>
      <c r="BF31" s="102"/>
      <c r="BG31" s="113"/>
      <c r="BH31" s="102"/>
      <c r="BI31" s="114"/>
      <c r="BJ31" s="102"/>
      <c r="BK31" s="115"/>
      <c r="BL31" s="114"/>
      <c r="BM31" s="158"/>
      <c r="BN31" s="115"/>
      <c r="BO31" s="119"/>
      <c r="BP31" s="114"/>
      <c r="BQ31" s="115"/>
      <c r="BR31" s="108"/>
    </row>
    <row r="32" spans="2:70">
      <c r="B32" s="8"/>
      <c r="C32" s="88"/>
      <c r="D32" s="88"/>
      <c r="E32" s="99"/>
      <c r="F32" s="100" t="s">
        <v>29</v>
      </c>
      <c r="G32" s="103" t="str">
        <f>IF(K32=1,$D$6,IF(K32=2,$D$8,IF(K32=3,$D$10,IF(K32=4,$D$12,IF(K32=5,$D$14,IF(K32=6,$D$16,IF(K32=7,$D$18," ")))))))</f>
        <v>Die Stricher</v>
      </c>
      <c r="H32" s="101" t="s">
        <v>0</v>
      </c>
      <c r="I32" s="103" t="str">
        <f>IF(M32=1,$D$6,IF(M32=2,$D$8,IF(M32=3,$D$10,IF(M32=4,$D$12,IF(M32=5,$D$14,IF(M32=6,$D$16,IF(M32=7,$D$18," ")))))))</f>
        <v>LH kicker 1</v>
      </c>
      <c r="J32" s="102"/>
      <c r="K32" s="150">
        <v>5</v>
      </c>
      <c r="L32" s="101" t="s">
        <v>0</v>
      </c>
      <c r="M32" s="150">
        <v>1</v>
      </c>
      <c r="N32" s="114"/>
      <c r="O32" s="104"/>
      <c r="P32" s="105"/>
      <c r="Q32" s="104"/>
      <c r="R32" s="103"/>
      <c r="S32" s="106"/>
      <c r="T32" s="107"/>
      <c r="U32" s="155"/>
      <c r="V32" s="114"/>
      <c r="W32" s="119"/>
      <c r="X32" s="114"/>
      <c r="Y32" s="102"/>
      <c r="Z32" s="156"/>
      <c r="AA32" s="119"/>
      <c r="AB32" s="156"/>
      <c r="AC32" s="114"/>
      <c r="AD32" s="119"/>
      <c r="AE32" s="157"/>
      <c r="AF32" s="119"/>
      <c r="AG32" s="114"/>
      <c r="AH32" s="115"/>
      <c r="AI32" s="108"/>
      <c r="AJ32" s="151"/>
      <c r="AK32" s="8"/>
      <c r="AL32" s="88"/>
      <c r="AM32" s="88"/>
      <c r="AN32" s="99"/>
      <c r="AO32" s="100" t="s">
        <v>29</v>
      </c>
      <c r="AP32" s="103" t="str">
        <f>IF(AT32=1,$D$6,IF(AT32=2,$D$8,IF(AT32=3,$D$10,IF(AT32=4,$D$12,IF(AT32=5,$D$14,IF(AT32=6,$D$16,IF(AT32=7,$D$18," ")))))))</f>
        <v>LH kicker 1</v>
      </c>
      <c r="AQ32" s="101" t="s">
        <v>0</v>
      </c>
      <c r="AR32" s="103" t="str">
        <f>IF(AV32=1,$D$6,IF(AV32=2,$D$8,IF(AV32=3,$D$10,IF(AV32=4,$D$12,IF(AV32=5,$D$14,IF(AV32=6,$D$16,IF(AV32=7,$D$18," ")))))))</f>
        <v>Die Stricher</v>
      </c>
      <c r="AS32" s="102"/>
      <c r="AT32" s="150">
        <v>1</v>
      </c>
      <c r="AU32" s="101" t="s">
        <v>0</v>
      </c>
      <c r="AV32" s="150">
        <v>5</v>
      </c>
      <c r="AW32" s="114"/>
      <c r="AX32" s="104"/>
      <c r="AY32" s="105"/>
      <c r="AZ32" s="104"/>
      <c r="BA32" s="103"/>
      <c r="BB32" s="106"/>
      <c r="BC32" s="107"/>
      <c r="BD32" s="155"/>
      <c r="BE32" s="114"/>
      <c r="BF32" s="119"/>
      <c r="BG32" s="114"/>
      <c r="BH32" s="102"/>
      <c r="BI32" s="156"/>
      <c r="BJ32" s="119"/>
      <c r="BK32" s="156"/>
      <c r="BL32" s="114"/>
      <c r="BM32" s="119"/>
      <c r="BN32" s="157"/>
      <c r="BO32" s="119"/>
      <c r="BP32" s="114"/>
      <c r="BQ32" s="115"/>
      <c r="BR32" s="108"/>
    </row>
    <row r="33" spans="1:70" ht="8.1" customHeight="1">
      <c r="B33" s="8"/>
      <c r="C33" s="88"/>
      <c r="D33" s="88"/>
      <c r="E33" s="99"/>
      <c r="F33" s="111"/>
      <c r="G33" s="112"/>
      <c r="H33" s="102"/>
      <c r="I33" s="113"/>
      <c r="J33" s="102"/>
      <c r="K33" s="114"/>
      <c r="L33" s="102"/>
      <c r="M33" s="115"/>
      <c r="N33" s="114"/>
      <c r="O33" s="116"/>
      <c r="P33" s="117"/>
      <c r="Q33" s="104"/>
      <c r="R33" s="103"/>
      <c r="S33" s="106"/>
      <c r="T33" s="107"/>
      <c r="U33" s="155"/>
      <c r="V33" s="112"/>
      <c r="W33" s="102"/>
      <c r="X33" s="113"/>
      <c r="Y33" s="102"/>
      <c r="Z33" s="114"/>
      <c r="AA33" s="102"/>
      <c r="AB33" s="115"/>
      <c r="AC33" s="114"/>
      <c r="AD33" s="158"/>
      <c r="AE33" s="115"/>
      <c r="AF33" s="119"/>
      <c r="AG33" s="114"/>
      <c r="AH33" s="115"/>
      <c r="AI33" s="108"/>
      <c r="AJ33" s="151"/>
      <c r="AK33" s="8"/>
      <c r="AL33" s="88"/>
      <c r="AM33" s="88"/>
      <c r="AN33" s="99"/>
      <c r="AO33" s="111"/>
      <c r="AP33" s="112"/>
      <c r="AQ33" s="102"/>
      <c r="AR33" s="113"/>
      <c r="AS33" s="102"/>
      <c r="AT33" s="114"/>
      <c r="AU33" s="102"/>
      <c r="AV33" s="115"/>
      <c r="AW33" s="114"/>
      <c r="AX33" s="116"/>
      <c r="AY33" s="117"/>
      <c r="AZ33" s="104"/>
      <c r="BA33" s="103"/>
      <c r="BB33" s="106"/>
      <c r="BC33" s="107"/>
      <c r="BD33" s="155"/>
      <c r="BE33" s="112"/>
      <c r="BF33" s="102"/>
      <c r="BG33" s="113"/>
      <c r="BH33" s="102"/>
      <c r="BI33" s="114"/>
      <c r="BJ33" s="102"/>
      <c r="BK33" s="115"/>
      <c r="BL33" s="114"/>
      <c r="BM33" s="158"/>
      <c r="BN33" s="115"/>
      <c r="BO33" s="119"/>
      <c r="BP33" s="114"/>
      <c r="BQ33" s="115"/>
      <c r="BR33" s="108"/>
    </row>
    <row r="34" spans="1:70">
      <c r="B34" s="8"/>
      <c r="C34" s="88"/>
      <c r="D34" s="88"/>
      <c r="E34" s="99"/>
      <c r="F34" s="100" t="s">
        <v>30</v>
      </c>
      <c r="G34" s="103" t="str">
        <f>IF(K34=1,$D$6,IF(K34=2,$D$8,IF(K34=3,$D$10,IF(K34=4,$D$12,IF(K34=5,$D$14,IF(K34=6,$D$16,IF(K34=7,$D$18," ")))))))</f>
        <v>LH Kicker 2</v>
      </c>
      <c r="H34" s="101" t="s">
        <v>0</v>
      </c>
      <c r="I34" s="103" t="str">
        <f>IF(M34=1,$D$6,IF(M34=2,$D$8,IF(M34=3,$D$10,IF(M34=4,$D$12,IF(M34=5,$D$14,IF(M34=6,$D$16,IF(M34=7,$D$18," ")))))))</f>
        <v>CF Kikcer</v>
      </c>
      <c r="J34" s="102"/>
      <c r="K34" s="150">
        <v>2</v>
      </c>
      <c r="L34" s="101" t="s">
        <v>0</v>
      </c>
      <c r="M34" s="150">
        <v>4</v>
      </c>
      <c r="N34" s="114"/>
      <c r="O34" s="104"/>
      <c r="P34" s="118"/>
      <c r="Q34" s="104"/>
      <c r="R34" s="103"/>
      <c r="S34" s="106"/>
      <c r="T34" s="107"/>
      <c r="U34" s="155"/>
      <c r="V34" s="114"/>
      <c r="W34" s="119"/>
      <c r="X34" s="114"/>
      <c r="Y34" s="102"/>
      <c r="Z34" s="156"/>
      <c r="AA34" s="119"/>
      <c r="AB34" s="156"/>
      <c r="AC34" s="114"/>
      <c r="AD34" s="119"/>
      <c r="AE34" s="157"/>
      <c r="AF34" s="119"/>
      <c r="AG34" s="114"/>
      <c r="AH34" s="115"/>
      <c r="AI34" s="108"/>
      <c r="AJ34" s="151"/>
      <c r="AK34" s="8"/>
      <c r="AL34" s="88"/>
      <c r="AM34" s="88"/>
      <c r="AN34" s="99"/>
      <c r="AO34" s="100" t="s">
        <v>30</v>
      </c>
      <c r="AP34" s="103" t="str">
        <f>IF(AT34=1,$D$6,IF(AT34=2,$D$8,IF(AT34=3,$D$10,IF(AT34=4,$D$12,IF(AT34=5,$D$14,IF(AT34=6,$D$16,IF(AT34=7,$D$18," ")))))))</f>
        <v>CF Kikcer</v>
      </c>
      <c r="AQ34" s="101" t="s">
        <v>0</v>
      </c>
      <c r="AR34" s="103" t="str">
        <f>IF(AV34=1,$D$6,IF(AV34=2,$D$8,IF(AV34=3,$D$10,IF(AV34=4,$D$12,IF(AV34=5,$D$14,IF(AV34=6,$D$16,IF(AV34=7,$D$18," ")))))))</f>
        <v>LH Kicker 2</v>
      </c>
      <c r="AS34" s="102"/>
      <c r="AT34" s="150">
        <v>4</v>
      </c>
      <c r="AU34" s="101" t="s">
        <v>0</v>
      </c>
      <c r="AV34" s="150">
        <v>2</v>
      </c>
      <c r="AW34" s="114"/>
      <c r="AX34" s="104"/>
      <c r="AY34" s="118"/>
      <c r="AZ34" s="104"/>
      <c r="BA34" s="103"/>
      <c r="BB34" s="106"/>
      <c r="BC34" s="107"/>
      <c r="BD34" s="155"/>
      <c r="BE34" s="114"/>
      <c r="BF34" s="119"/>
      <c r="BG34" s="114"/>
      <c r="BH34" s="102"/>
      <c r="BI34" s="156"/>
      <c r="BJ34" s="119"/>
      <c r="BK34" s="156"/>
      <c r="BL34" s="114"/>
      <c r="BM34" s="119"/>
      <c r="BN34" s="157"/>
      <c r="BO34" s="119"/>
      <c r="BP34" s="114"/>
      <c r="BQ34" s="115"/>
      <c r="BR34" s="108"/>
    </row>
    <row r="35" spans="1:70" ht="8.1" customHeight="1">
      <c r="B35" s="8"/>
      <c r="C35" s="88"/>
      <c r="D35" s="88"/>
      <c r="E35" s="99"/>
      <c r="F35" s="111"/>
      <c r="G35" s="112"/>
      <c r="H35" s="102"/>
      <c r="I35" s="113"/>
      <c r="J35" s="102"/>
      <c r="K35" s="114"/>
      <c r="L35" s="102"/>
      <c r="M35" s="115"/>
      <c r="N35" s="114"/>
      <c r="O35" s="116"/>
      <c r="P35" s="117"/>
      <c r="Q35" s="104"/>
      <c r="R35" s="103"/>
      <c r="S35" s="106"/>
      <c r="T35" s="155"/>
      <c r="U35" s="155"/>
      <c r="V35" s="112"/>
      <c r="W35" s="102"/>
      <c r="X35" s="113"/>
      <c r="Y35" s="102"/>
      <c r="Z35" s="114"/>
      <c r="AA35" s="102"/>
      <c r="AB35" s="115"/>
      <c r="AC35" s="114"/>
      <c r="AD35" s="158"/>
      <c r="AE35" s="115"/>
      <c r="AF35" s="119"/>
      <c r="AG35" s="114"/>
      <c r="AH35" s="115"/>
      <c r="AI35" s="108"/>
      <c r="AJ35" s="151"/>
      <c r="AK35" s="8"/>
      <c r="AL35" s="88"/>
      <c r="AM35" s="88"/>
      <c r="AN35" s="99"/>
      <c r="AO35" s="111"/>
      <c r="AP35" s="112"/>
      <c r="AQ35" s="102"/>
      <c r="AR35" s="113"/>
      <c r="AS35" s="102"/>
      <c r="AT35" s="114"/>
      <c r="AU35" s="102"/>
      <c r="AV35" s="115"/>
      <c r="AW35" s="114"/>
      <c r="AX35" s="116"/>
      <c r="AY35" s="117"/>
      <c r="AZ35" s="104"/>
      <c r="BA35" s="103"/>
      <c r="BB35" s="106"/>
      <c r="BC35" s="155"/>
      <c r="BD35" s="155"/>
      <c r="BE35" s="112"/>
      <c r="BF35" s="102"/>
      <c r="BG35" s="113"/>
      <c r="BH35" s="102"/>
      <c r="BI35" s="114"/>
      <c r="BJ35" s="102"/>
      <c r="BK35" s="115"/>
      <c r="BL35" s="114"/>
      <c r="BM35" s="158"/>
      <c r="BN35" s="115"/>
      <c r="BO35" s="119"/>
      <c r="BP35" s="114"/>
      <c r="BQ35" s="115"/>
      <c r="BR35" s="108"/>
    </row>
    <row r="36" spans="1:70" ht="15" customHeight="1">
      <c r="B36" s="8"/>
      <c r="C36" s="109"/>
      <c r="D36" s="110"/>
      <c r="E36" s="99"/>
      <c r="F36" s="120" t="s">
        <v>31</v>
      </c>
      <c r="G36" s="123" t="str">
        <f>IF(K36=1,$D$6,IF(K36=2,$D$8,IF(K36=3,$D$10,IF(K36=4,$D$12,IF(K36=5,$D$14,IF(K36=6,$D$16,IF(K36=7,$D$18," ")))))))</f>
        <v>Die Öffies</v>
      </c>
      <c r="H36" s="122" t="s">
        <v>0</v>
      </c>
      <c r="I36" s="123" t="str">
        <f>IF(M36=1,$D$6,IF(M36=2,$D$8,IF(M36=3,$D$10,IF(M36=4,$D$12,IF(M36=5,$D$14,IF(M36=6,$D$16,IF(M36=7,$D$18," ")))))))</f>
        <v>KMA Kikcer</v>
      </c>
      <c r="J36" s="121"/>
      <c r="K36" s="154">
        <v>3</v>
      </c>
      <c r="L36" s="122" t="s">
        <v>0</v>
      </c>
      <c r="M36" s="154">
        <v>6</v>
      </c>
      <c r="N36" s="153"/>
      <c r="O36" s="168"/>
      <c r="P36" s="125"/>
      <c r="Q36" s="124"/>
      <c r="R36" s="123"/>
      <c r="S36" s="126"/>
      <c r="T36" s="155"/>
      <c r="U36" s="155"/>
      <c r="V36" s="114"/>
      <c r="W36" s="119"/>
      <c r="X36" s="114"/>
      <c r="Y36" s="102"/>
      <c r="Z36" s="156"/>
      <c r="AA36" s="119"/>
      <c r="AB36" s="156"/>
      <c r="AC36" s="114"/>
      <c r="AD36" s="119"/>
      <c r="AE36" s="157"/>
      <c r="AF36" s="119"/>
      <c r="AG36" s="114"/>
      <c r="AH36" s="115"/>
      <c r="AI36" s="108"/>
      <c r="AJ36" s="151"/>
      <c r="AK36" s="8"/>
      <c r="AL36" s="109"/>
      <c r="AM36" s="110"/>
      <c r="AN36" s="99"/>
      <c r="AO36" s="120" t="s">
        <v>31</v>
      </c>
      <c r="AP36" s="123" t="str">
        <f>IF(AT36=1,$D$6,IF(AT36=2,$D$8,IF(AT36=3,$D$10,IF(AT36=4,$D$12,IF(AT36=5,$D$14,IF(AT36=6,$D$16,IF(AT36=7,$D$18," ")))))))</f>
        <v>KMA Kikcer</v>
      </c>
      <c r="AQ36" s="122" t="s">
        <v>0</v>
      </c>
      <c r="AR36" s="123" t="str">
        <f>IF(AV36=1,$D$6,IF(AV36=2,$D$8,IF(AV36=3,$D$10,IF(AV36=4,$D$12,IF(AV36=5,$D$14,IF(AV36=6,$D$16,IF(AV36=7,$D$18," ")))))))</f>
        <v>Die Öffies</v>
      </c>
      <c r="AS36" s="121"/>
      <c r="AT36" s="154">
        <v>6</v>
      </c>
      <c r="AU36" s="122" t="s">
        <v>0</v>
      </c>
      <c r="AV36" s="154">
        <v>3</v>
      </c>
      <c r="AW36" s="153"/>
      <c r="AX36" s="168"/>
      <c r="AY36" s="125"/>
      <c r="AZ36" s="124"/>
      <c r="BA36" s="123"/>
      <c r="BB36" s="126"/>
      <c r="BC36" s="155"/>
      <c r="BD36" s="155"/>
      <c r="BE36" s="114"/>
      <c r="BF36" s="119"/>
      <c r="BG36" s="114"/>
      <c r="BH36" s="102"/>
      <c r="BI36" s="156"/>
      <c r="BJ36" s="119"/>
      <c r="BK36" s="156"/>
      <c r="BL36" s="114"/>
      <c r="BM36" s="119"/>
      <c r="BN36" s="157"/>
      <c r="BO36" s="119"/>
      <c r="BP36" s="114"/>
      <c r="BQ36" s="115"/>
      <c r="BR36" s="108"/>
    </row>
    <row r="37" spans="1:70" ht="5.0999999999999996" customHeight="1">
      <c r="B37" s="8"/>
      <c r="C37" s="88"/>
      <c r="D37" s="88"/>
      <c r="E37" s="81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88"/>
      <c r="U37" s="155"/>
      <c r="V37" s="112"/>
      <c r="W37" s="102"/>
      <c r="X37" s="113"/>
      <c r="Y37" s="102"/>
      <c r="Z37" s="114"/>
      <c r="AA37" s="102"/>
      <c r="AB37" s="115"/>
      <c r="AC37" s="114"/>
      <c r="AD37" s="158"/>
      <c r="AE37" s="115"/>
      <c r="AF37" s="119"/>
      <c r="AG37" s="114"/>
      <c r="AH37" s="115"/>
      <c r="AI37" s="78"/>
      <c r="AJ37" s="136"/>
      <c r="AK37" s="8"/>
      <c r="AL37" s="88"/>
      <c r="AM37" s="88"/>
      <c r="AN37" s="81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88"/>
      <c r="BD37" s="155"/>
      <c r="BE37" s="112"/>
      <c r="BF37" s="102"/>
      <c r="BG37" s="113"/>
      <c r="BH37" s="102"/>
      <c r="BI37" s="114"/>
      <c r="BJ37" s="102"/>
      <c r="BK37" s="115"/>
      <c r="BL37" s="114"/>
      <c r="BM37" s="158"/>
      <c r="BN37" s="115"/>
      <c r="BO37" s="119"/>
      <c r="BP37" s="114"/>
      <c r="BQ37" s="115"/>
      <c r="BR37" s="78"/>
    </row>
    <row r="38" spans="1:70" ht="15.75">
      <c r="B38" s="8"/>
      <c r="C38" s="88"/>
      <c r="D38" s="88"/>
      <c r="E38" s="99"/>
      <c r="F38" s="79" t="str">
        <f>IF(C53=0," ",C53)</f>
        <v>5.Spieltag: 16.06.2014-06.07.2014</v>
      </c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10"/>
      <c r="U38" s="110"/>
      <c r="V38" s="114"/>
      <c r="W38" s="119"/>
      <c r="X38" s="114"/>
      <c r="Y38" s="102"/>
      <c r="Z38" s="156"/>
      <c r="AA38" s="119"/>
      <c r="AB38" s="156"/>
      <c r="AC38" s="114"/>
      <c r="AD38" s="119"/>
      <c r="AE38" s="157"/>
      <c r="AF38" s="119"/>
      <c r="AG38" s="114"/>
      <c r="AH38" s="115"/>
      <c r="AI38" s="108"/>
      <c r="AJ38" s="151"/>
      <c r="AK38" s="8"/>
      <c r="AL38" s="88"/>
      <c r="AM38" s="88"/>
      <c r="AN38" s="99"/>
      <c r="AO38" s="79" t="str">
        <f>IF(AL53=0," ",AL53)</f>
        <v>10.Spieltag: 26.01.2015-08.02.2015</v>
      </c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10"/>
      <c r="BD38" s="110"/>
      <c r="BE38" s="114"/>
      <c r="BF38" s="119"/>
      <c r="BG38" s="114"/>
      <c r="BH38" s="102"/>
      <c r="BI38" s="156"/>
      <c r="BJ38" s="119"/>
      <c r="BK38" s="156"/>
      <c r="BL38" s="114"/>
      <c r="BM38" s="119"/>
      <c r="BN38" s="157"/>
      <c r="BO38" s="119"/>
      <c r="BP38" s="114"/>
      <c r="BQ38" s="115"/>
      <c r="BR38" s="108"/>
    </row>
    <row r="39" spans="1:70" ht="8.1" customHeight="1">
      <c r="B39" s="8"/>
      <c r="C39" s="88"/>
      <c r="D39" s="88"/>
      <c r="E39" s="81"/>
      <c r="F39" s="89"/>
      <c r="G39" s="90"/>
      <c r="H39" s="91"/>
      <c r="I39" s="92"/>
      <c r="J39" s="91"/>
      <c r="K39" s="93"/>
      <c r="L39" s="94"/>
      <c r="M39" s="93"/>
      <c r="N39" s="95"/>
      <c r="O39" s="95"/>
      <c r="P39" s="93"/>
      <c r="Q39" s="93"/>
      <c r="R39" s="93"/>
      <c r="S39" s="96"/>
      <c r="T39" s="88"/>
      <c r="U39" s="88"/>
      <c r="V39" s="112"/>
      <c r="W39" s="102"/>
      <c r="X39" s="113"/>
      <c r="Y39" s="102"/>
      <c r="Z39" s="114"/>
      <c r="AA39" s="102"/>
      <c r="AB39" s="115"/>
      <c r="AC39" s="114"/>
      <c r="AD39" s="158"/>
      <c r="AE39" s="115"/>
      <c r="AF39" s="119"/>
      <c r="AG39" s="114"/>
      <c r="AH39" s="115"/>
      <c r="AI39" s="108"/>
      <c r="AJ39" s="151"/>
      <c r="AK39" s="8"/>
      <c r="AL39" s="88"/>
      <c r="AM39" s="88"/>
      <c r="AN39" s="81"/>
      <c r="AO39" s="89"/>
      <c r="AP39" s="90"/>
      <c r="AQ39" s="91"/>
      <c r="AR39" s="92"/>
      <c r="AS39" s="91"/>
      <c r="AT39" s="93"/>
      <c r="AU39" s="94"/>
      <c r="AV39" s="93"/>
      <c r="AW39" s="95"/>
      <c r="AX39" s="95"/>
      <c r="AY39" s="93"/>
      <c r="AZ39" s="93"/>
      <c r="BA39" s="93"/>
      <c r="BB39" s="96"/>
      <c r="BC39" s="88"/>
      <c r="BD39" s="88"/>
      <c r="BE39" s="112"/>
      <c r="BF39" s="102"/>
      <c r="BG39" s="113"/>
      <c r="BH39" s="102"/>
      <c r="BI39" s="114"/>
      <c r="BJ39" s="102"/>
      <c r="BK39" s="115"/>
      <c r="BL39" s="114"/>
      <c r="BM39" s="158"/>
      <c r="BN39" s="115"/>
      <c r="BO39" s="119"/>
      <c r="BP39" s="114"/>
      <c r="BQ39" s="115"/>
      <c r="BR39" s="108"/>
    </row>
    <row r="40" spans="1:70">
      <c r="B40" s="8"/>
      <c r="C40" s="88"/>
      <c r="D40" s="88"/>
      <c r="E40" s="99"/>
      <c r="F40" s="100" t="s">
        <v>32</v>
      </c>
      <c r="G40" s="103" t="str">
        <f>IF(K40=1,$D$6,IF(K40=2,$D$8,IF(K40=3,$D$10,IF(K40=4,$D$12,IF(K40=5,$D$14,IF(K40=6,$D$16,IF(K40=7,$D$18," ")))))))</f>
        <v>LH kicker 1</v>
      </c>
      <c r="H40" s="101" t="s">
        <v>0</v>
      </c>
      <c r="I40" s="103" t="str">
        <f>IF(M40=1,$D$6,IF(M40=2,$D$8,IF(M40=3,$D$10,IF(M40=4,$D$12,IF(M40=5,$D$14,IF(M40=6,$D$16,IF(M40=7,$D$18," ")))))))</f>
        <v>KMA Kikcer</v>
      </c>
      <c r="J40" s="102"/>
      <c r="K40" s="150">
        <v>1</v>
      </c>
      <c r="L40" s="101" t="s">
        <v>0</v>
      </c>
      <c r="M40" s="150">
        <v>6</v>
      </c>
      <c r="N40" s="114"/>
      <c r="O40" s="104"/>
      <c r="P40" s="105"/>
      <c r="Q40" s="104"/>
      <c r="R40" s="103"/>
      <c r="S40" s="106"/>
      <c r="T40" s="88"/>
      <c r="U40" s="88"/>
      <c r="V40" s="114"/>
      <c r="W40" s="119"/>
      <c r="X40" s="114"/>
      <c r="Y40" s="102"/>
      <c r="Z40" s="156"/>
      <c r="AA40" s="119"/>
      <c r="AB40" s="156"/>
      <c r="AC40" s="114"/>
      <c r="AD40" s="119"/>
      <c r="AE40" s="156"/>
      <c r="AF40" s="119"/>
      <c r="AG40" s="114"/>
      <c r="AH40" s="115"/>
      <c r="AI40" s="108"/>
      <c r="AJ40" s="151"/>
      <c r="AK40" s="8"/>
      <c r="AL40" s="88"/>
      <c r="AM40" s="88"/>
      <c r="AN40" s="99"/>
      <c r="AO40" s="100" t="s">
        <v>32</v>
      </c>
      <c r="AP40" s="103" t="str">
        <f>IF(AT40=1,$D$6,IF(AT40=2,$D$8,IF(AT40=3,$D$10,IF(AT40=4,$D$12,IF(AT40=5,$D$14,IF(AT40=6,$D$16,IF(AT40=7,$D$18," ")))))))</f>
        <v>KMA Kikcer</v>
      </c>
      <c r="AQ40" s="101" t="s">
        <v>0</v>
      </c>
      <c r="AR40" s="103" t="str">
        <f>IF(AV40=1,$D$6,IF(AV40=2,$D$8,IF(AV40=3,$D$10,IF(AV40=4,$D$12,IF(AV40=5,$D$14,IF(AV40=6,$D$16,IF(AV40=7,$D$18," ")))))))</f>
        <v>LH kicker 1</v>
      </c>
      <c r="AS40" s="102"/>
      <c r="AT40" s="150">
        <v>6</v>
      </c>
      <c r="AU40" s="101" t="s">
        <v>0</v>
      </c>
      <c r="AV40" s="150">
        <v>1</v>
      </c>
      <c r="AW40" s="114"/>
      <c r="AX40" s="104"/>
      <c r="AY40" s="105"/>
      <c r="AZ40" s="104"/>
      <c r="BA40" s="103"/>
      <c r="BB40" s="106"/>
      <c r="BC40" s="88"/>
      <c r="BD40" s="88"/>
      <c r="BE40" s="114"/>
      <c r="BF40" s="119"/>
      <c r="BG40" s="114"/>
      <c r="BH40" s="102"/>
      <c r="BI40" s="156"/>
      <c r="BJ40" s="119"/>
      <c r="BK40" s="156"/>
      <c r="BL40" s="114"/>
      <c r="BM40" s="119"/>
      <c r="BN40" s="156"/>
      <c r="BO40" s="119"/>
      <c r="BP40" s="114"/>
      <c r="BQ40" s="115"/>
      <c r="BR40" s="108"/>
    </row>
    <row r="41" spans="1:70" ht="8.1" customHeight="1">
      <c r="B41" s="8"/>
      <c r="C41" s="88"/>
      <c r="D41" s="88"/>
      <c r="E41" s="99"/>
      <c r="F41" s="111"/>
      <c r="G41" s="112"/>
      <c r="H41" s="102"/>
      <c r="I41" s="113"/>
      <c r="J41" s="102"/>
      <c r="K41" s="114"/>
      <c r="L41" s="102"/>
      <c r="M41" s="115"/>
      <c r="N41" s="114"/>
      <c r="O41" s="116"/>
      <c r="P41" s="117"/>
      <c r="Q41" s="104"/>
      <c r="R41" s="103"/>
      <c r="S41" s="106"/>
      <c r="T41" s="88"/>
      <c r="U41" s="88"/>
      <c r="V41" s="112"/>
      <c r="W41" s="102"/>
      <c r="X41" s="113"/>
      <c r="Y41" s="102"/>
      <c r="Z41" s="114"/>
      <c r="AA41" s="102"/>
      <c r="AB41" s="115"/>
      <c r="AC41" s="114"/>
      <c r="AD41" s="158"/>
      <c r="AE41" s="115"/>
      <c r="AF41" s="119"/>
      <c r="AG41" s="114"/>
      <c r="AH41" s="115"/>
      <c r="AI41" s="108"/>
      <c r="AJ41" s="151"/>
      <c r="AK41" s="8"/>
      <c r="AL41" s="88"/>
      <c r="AM41" s="88"/>
      <c r="AN41" s="99"/>
      <c r="AO41" s="111"/>
      <c r="AP41" s="112"/>
      <c r="AQ41" s="102"/>
      <c r="AR41" s="113"/>
      <c r="AS41" s="102"/>
      <c r="AT41" s="114"/>
      <c r="AU41" s="102"/>
      <c r="AV41" s="115"/>
      <c r="AW41" s="114"/>
      <c r="AX41" s="116"/>
      <c r="AY41" s="117"/>
      <c r="AZ41" s="104"/>
      <c r="BA41" s="103"/>
      <c r="BB41" s="106"/>
      <c r="BC41" s="88"/>
      <c r="BD41" s="88"/>
      <c r="BE41" s="112"/>
      <c r="BF41" s="102"/>
      <c r="BG41" s="113"/>
      <c r="BH41" s="102"/>
      <c r="BI41" s="114"/>
      <c r="BJ41" s="102"/>
      <c r="BK41" s="115"/>
      <c r="BL41" s="114"/>
      <c r="BM41" s="158"/>
      <c r="BN41" s="115"/>
      <c r="BO41" s="119"/>
      <c r="BP41" s="114"/>
      <c r="BQ41" s="115"/>
      <c r="BR41" s="108"/>
    </row>
    <row r="42" spans="1:70">
      <c r="B42" s="8"/>
      <c r="C42" s="88"/>
      <c r="D42" s="88"/>
      <c r="E42" s="99"/>
      <c r="F42" s="100" t="s">
        <v>33</v>
      </c>
      <c r="G42" s="103" t="str">
        <f>IF(K42=1,$D$6,IF(K42=2,$D$8,IF(K42=3,$D$10,IF(K42=4,$D$12,IF(K42=5,$D$14,IF(K42=6,$D$16,IF(K42=7,$D$18," ")))))))</f>
        <v>LH Kicker 2</v>
      </c>
      <c r="H42" s="101" t="s">
        <v>0</v>
      </c>
      <c r="I42" s="103" t="str">
        <f>IF(M42=1,$D$6,IF(M42=2,$D$8,IF(M42=3,$D$10,IF(M42=4,$D$12,IF(M42=5,$D$14,IF(M42=6,$D$16,IF(M42=7,$D$18," ")))))))</f>
        <v>Die Öffies</v>
      </c>
      <c r="J42" s="102"/>
      <c r="K42" s="150">
        <v>2</v>
      </c>
      <c r="L42" s="101" t="s">
        <v>0</v>
      </c>
      <c r="M42" s="150">
        <v>3</v>
      </c>
      <c r="N42" s="114"/>
      <c r="O42" s="104"/>
      <c r="P42" s="118"/>
      <c r="Q42" s="104"/>
      <c r="R42" s="103"/>
      <c r="S42" s="106"/>
      <c r="T42" s="88"/>
      <c r="U42" s="88"/>
      <c r="V42" s="114"/>
      <c r="W42" s="119"/>
      <c r="X42" s="114"/>
      <c r="Y42" s="102"/>
      <c r="Z42" s="156"/>
      <c r="AA42" s="119"/>
      <c r="AB42" s="156"/>
      <c r="AC42" s="114"/>
      <c r="AD42" s="119"/>
      <c r="AE42" s="115"/>
      <c r="AF42" s="119"/>
      <c r="AG42" s="114"/>
      <c r="AH42" s="115"/>
      <c r="AI42" s="108"/>
      <c r="AJ42" s="151"/>
      <c r="AK42" s="8"/>
      <c r="AL42" s="88"/>
      <c r="AM42" s="88"/>
      <c r="AN42" s="99"/>
      <c r="AO42" s="100" t="s">
        <v>33</v>
      </c>
      <c r="AP42" s="103" t="str">
        <f>IF(AT42=1,$D$6,IF(AT42=2,$D$8,IF(AT42=3,$D$10,IF(AT42=4,$D$12,IF(AT42=5,$D$14,IF(AT42=6,$D$16,IF(AT42=7,$D$18," ")))))))</f>
        <v>Die Öffies</v>
      </c>
      <c r="AQ42" s="101" t="s">
        <v>0</v>
      </c>
      <c r="AR42" s="103" t="str">
        <f>IF(AV42=1,$D$6,IF(AV42=2,$D$8,IF(AV42=3,$D$10,IF(AV42=4,$D$12,IF(AV42=5,$D$14,IF(AV42=6,$D$16,IF(AV42=7,$D$18," ")))))))</f>
        <v>LH Kicker 2</v>
      </c>
      <c r="AS42" s="102"/>
      <c r="AT42" s="150">
        <v>3</v>
      </c>
      <c r="AU42" s="101" t="s">
        <v>0</v>
      </c>
      <c r="AV42" s="150">
        <v>2</v>
      </c>
      <c r="AW42" s="114"/>
      <c r="AX42" s="104"/>
      <c r="AY42" s="118"/>
      <c r="AZ42" s="104"/>
      <c r="BA42" s="103"/>
      <c r="BB42" s="106"/>
      <c r="BC42" s="88"/>
      <c r="BD42" s="88"/>
      <c r="BE42" s="114"/>
      <c r="BF42" s="119"/>
      <c r="BG42" s="114"/>
      <c r="BH42" s="102"/>
      <c r="BI42" s="156"/>
      <c r="BJ42" s="119"/>
      <c r="BK42" s="156"/>
      <c r="BL42" s="114"/>
      <c r="BM42" s="119"/>
      <c r="BN42" s="115"/>
      <c r="BO42" s="119"/>
      <c r="BP42" s="114"/>
      <c r="BQ42" s="115"/>
      <c r="BR42" s="108"/>
    </row>
    <row r="43" spans="1:70" ht="8.1" customHeight="1">
      <c r="B43" s="8"/>
      <c r="C43" s="88"/>
      <c r="D43" s="88"/>
      <c r="E43" s="99"/>
      <c r="F43" s="111"/>
      <c r="G43" s="112"/>
      <c r="H43" s="102"/>
      <c r="I43" s="113"/>
      <c r="J43" s="102"/>
      <c r="K43" s="114"/>
      <c r="L43" s="102"/>
      <c r="M43" s="115"/>
      <c r="N43" s="114"/>
      <c r="O43" s="116"/>
      <c r="P43" s="117"/>
      <c r="Q43" s="104"/>
      <c r="R43" s="103"/>
      <c r="S43" s="106"/>
      <c r="T43" s="88"/>
      <c r="U43" s="88"/>
      <c r="V43" s="112"/>
      <c r="W43" s="102"/>
      <c r="X43" s="113"/>
      <c r="Y43" s="102"/>
      <c r="Z43" s="114"/>
      <c r="AA43" s="102"/>
      <c r="AB43" s="115"/>
      <c r="AC43" s="114"/>
      <c r="AD43" s="158"/>
      <c r="AE43" s="115"/>
      <c r="AF43" s="119"/>
      <c r="AG43" s="114"/>
      <c r="AH43" s="115"/>
      <c r="AI43" s="108"/>
      <c r="AJ43" s="151"/>
      <c r="AK43" s="8"/>
      <c r="AL43" s="88"/>
      <c r="AM43" s="88"/>
      <c r="AN43" s="99"/>
      <c r="AO43" s="111"/>
      <c r="AP43" s="112"/>
      <c r="AQ43" s="102"/>
      <c r="AR43" s="113"/>
      <c r="AS43" s="102"/>
      <c r="AT43" s="114"/>
      <c r="AU43" s="102"/>
      <c r="AV43" s="115"/>
      <c r="AW43" s="114"/>
      <c r="AX43" s="116"/>
      <c r="AY43" s="117"/>
      <c r="AZ43" s="104"/>
      <c r="BA43" s="103"/>
      <c r="BB43" s="106"/>
      <c r="BC43" s="88"/>
      <c r="BD43" s="88"/>
      <c r="BE43" s="112"/>
      <c r="BF43" s="102"/>
      <c r="BG43" s="113"/>
      <c r="BH43" s="102"/>
      <c r="BI43" s="114"/>
      <c r="BJ43" s="102"/>
      <c r="BK43" s="115"/>
      <c r="BL43" s="114"/>
      <c r="BM43" s="158"/>
      <c r="BN43" s="115"/>
      <c r="BO43" s="119"/>
      <c r="BP43" s="114"/>
      <c r="BQ43" s="115"/>
      <c r="BR43" s="108"/>
    </row>
    <row r="44" spans="1:70" ht="15" customHeight="1">
      <c r="B44" s="8"/>
      <c r="C44" s="109"/>
      <c r="D44" s="110"/>
      <c r="E44" s="99"/>
      <c r="F44" s="120" t="s">
        <v>34</v>
      </c>
      <c r="G44" s="123" t="str">
        <f>IF(K44=1,$D$6,IF(K44=2,$D$8,IF(K44=3,$D$10,IF(K44=4,$D$12,IF(K44=5,$D$14,IF(K44=6,$D$16,IF(K44=7,$D$18," ")))))))</f>
        <v>CF Kikcer</v>
      </c>
      <c r="H44" s="122" t="s">
        <v>0</v>
      </c>
      <c r="I44" s="123" t="str">
        <f>IF(M44=1,$D$6,IF(M44=2,$D$8,IF(M44=3,$D$10,IF(M44=4,$D$12,IF(M44=5,$D$14,IF(M44=6,$D$16,IF(M44=7,$D$18," ")))))))</f>
        <v>Die Stricher</v>
      </c>
      <c r="J44" s="121"/>
      <c r="K44" s="154">
        <v>4</v>
      </c>
      <c r="L44" s="122" t="s">
        <v>0</v>
      </c>
      <c r="M44" s="154">
        <v>5</v>
      </c>
      <c r="N44" s="153"/>
      <c r="O44" s="168"/>
      <c r="P44" s="125"/>
      <c r="Q44" s="124"/>
      <c r="R44" s="123"/>
      <c r="S44" s="126"/>
      <c r="T44" s="110"/>
      <c r="U44" s="110"/>
      <c r="V44" s="114"/>
      <c r="W44" s="119"/>
      <c r="X44" s="114"/>
      <c r="Y44" s="102"/>
      <c r="Z44" s="156"/>
      <c r="AA44" s="119"/>
      <c r="AB44" s="156"/>
      <c r="AC44" s="114"/>
      <c r="AD44" s="119"/>
      <c r="AE44" s="115"/>
      <c r="AF44" s="119"/>
      <c r="AG44" s="114"/>
      <c r="AH44" s="115"/>
      <c r="AI44" s="108"/>
      <c r="AJ44" s="151"/>
      <c r="AK44" s="8"/>
      <c r="AL44" s="109"/>
      <c r="AM44" s="110"/>
      <c r="AN44" s="99"/>
      <c r="AO44" s="120" t="s">
        <v>34</v>
      </c>
      <c r="AP44" s="123" t="str">
        <f>IF(AT44=1,$D$6,IF(AT44=2,$D$8,IF(AT44=3,$D$10,IF(AT44=4,$D$12,IF(AT44=5,$D$14,IF(AT44=6,$D$16,IF(AT44=7,$D$18," ")))))))</f>
        <v>Die Stricher</v>
      </c>
      <c r="AQ44" s="122" t="s">
        <v>0</v>
      </c>
      <c r="AR44" s="123" t="str">
        <f>IF(AV44=1,$D$6,IF(AV44=2,$D$8,IF(AV44=3,$D$10,IF(AV44=4,$D$12,IF(AV44=5,$D$14,IF(AV44=6,$D$16,IF(AV44=7,$D$18," ")))))))</f>
        <v>CF Kikcer</v>
      </c>
      <c r="AS44" s="121"/>
      <c r="AT44" s="154">
        <v>5</v>
      </c>
      <c r="AU44" s="122" t="s">
        <v>0</v>
      </c>
      <c r="AV44" s="154">
        <v>4</v>
      </c>
      <c r="AW44" s="153"/>
      <c r="AX44" s="168"/>
      <c r="AY44" s="125"/>
      <c r="AZ44" s="124"/>
      <c r="BA44" s="123"/>
      <c r="BB44" s="126"/>
      <c r="BC44" s="110"/>
      <c r="BD44" s="110"/>
      <c r="BE44" s="114"/>
      <c r="BF44" s="119"/>
      <c r="BG44" s="114"/>
      <c r="BH44" s="102"/>
      <c r="BI44" s="156"/>
      <c r="BJ44" s="119"/>
      <c r="BK44" s="156"/>
      <c r="BL44" s="114"/>
      <c r="BM44" s="119"/>
      <c r="BN44" s="115"/>
      <c r="BO44" s="119"/>
      <c r="BP44" s="114"/>
      <c r="BQ44" s="115"/>
      <c r="BR44" s="108"/>
    </row>
    <row r="45" spans="1:70" ht="15" customHeight="1">
      <c r="B45" s="8"/>
      <c r="C45" s="110"/>
      <c r="D45" s="110"/>
      <c r="E45" s="107"/>
      <c r="F45" s="127"/>
      <c r="G45" s="128"/>
      <c r="H45" s="110"/>
      <c r="I45" s="129"/>
      <c r="J45" s="110"/>
      <c r="K45" s="127"/>
      <c r="L45" s="107"/>
      <c r="M45" s="130"/>
      <c r="N45" s="127"/>
      <c r="O45" s="131"/>
      <c r="P45" s="130"/>
      <c r="Q45" s="107"/>
      <c r="R45" s="127"/>
      <c r="S45" s="130"/>
      <c r="T45" s="107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108"/>
      <c r="AJ45" s="151"/>
      <c r="AK45" s="8"/>
      <c r="AL45" s="110"/>
      <c r="AM45" s="110"/>
      <c r="AN45" s="107"/>
      <c r="AO45" s="127"/>
      <c r="AP45" s="128"/>
      <c r="AQ45" s="110"/>
      <c r="AR45" s="129"/>
      <c r="AS45" s="110"/>
      <c r="AT45" s="127"/>
      <c r="AU45" s="107"/>
      <c r="AV45" s="130"/>
      <c r="AW45" s="127"/>
      <c r="AX45" s="131"/>
      <c r="AY45" s="130"/>
      <c r="AZ45" s="107"/>
      <c r="BA45" s="127"/>
      <c r="BB45" s="130"/>
      <c r="BC45" s="107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108"/>
    </row>
    <row r="46" spans="1:70" ht="9.75" customHeight="1">
      <c r="B46" s="8"/>
      <c r="C46" s="132"/>
      <c r="D46" s="132"/>
      <c r="E46" s="71"/>
      <c r="F46" s="71"/>
      <c r="G46" s="133"/>
      <c r="H46" s="134"/>
      <c r="I46" s="133"/>
      <c r="J46" s="132"/>
      <c r="K46" s="71"/>
      <c r="L46" s="134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134"/>
      <c r="X46" s="71"/>
      <c r="Y46" s="132"/>
      <c r="Z46" s="71"/>
      <c r="AA46" s="134"/>
      <c r="AB46" s="71"/>
      <c r="AC46" s="71"/>
      <c r="AD46" s="71"/>
      <c r="AE46" s="71"/>
      <c r="AF46" s="71"/>
      <c r="AG46" s="71"/>
      <c r="AH46" s="71"/>
      <c r="AI46" s="78"/>
      <c r="AJ46" s="136"/>
      <c r="AK46" s="8"/>
      <c r="AL46" s="132"/>
      <c r="AM46" s="132"/>
      <c r="AN46" s="71"/>
      <c r="AO46" s="71"/>
      <c r="AP46" s="133"/>
      <c r="AQ46" s="134"/>
      <c r="AR46" s="133"/>
      <c r="AS46" s="132"/>
      <c r="AT46" s="71"/>
      <c r="AU46" s="134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134"/>
      <c r="BG46" s="71"/>
      <c r="BH46" s="132"/>
      <c r="BI46" s="71"/>
      <c r="BJ46" s="134"/>
      <c r="BK46" s="71"/>
      <c r="BL46" s="71"/>
      <c r="BM46" s="71"/>
      <c r="BN46" s="71"/>
      <c r="BO46" s="71"/>
      <c r="BP46" s="71"/>
      <c r="BQ46" s="71"/>
      <c r="BR46" s="78"/>
    </row>
    <row r="47" spans="1:70" s="135" customFormat="1" ht="9.75" customHeight="1">
      <c r="E47" s="136"/>
      <c r="F47" s="136"/>
      <c r="G47" s="137"/>
      <c r="H47" s="138"/>
      <c r="I47" s="137"/>
      <c r="K47" s="136"/>
      <c r="L47" s="138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8"/>
      <c r="X47" s="136"/>
      <c r="Z47" s="136"/>
      <c r="AA47" s="138"/>
      <c r="AB47" s="136"/>
      <c r="AC47" s="136"/>
      <c r="AD47" s="136"/>
      <c r="AE47" s="136"/>
      <c r="AF47" s="136"/>
      <c r="AG47" s="136"/>
      <c r="AH47" s="136"/>
      <c r="AI47" s="136"/>
      <c r="AJ47" s="136"/>
      <c r="AN47" s="136"/>
      <c r="AO47" s="136"/>
      <c r="AP47" s="137"/>
      <c r="AQ47" s="138"/>
      <c r="AR47" s="137"/>
      <c r="AT47" s="136"/>
      <c r="AU47" s="138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8"/>
      <c r="BG47" s="136"/>
      <c r="BI47" s="136"/>
      <c r="BJ47" s="138"/>
      <c r="BK47" s="136"/>
      <c r="BL47" s="136"/>
      <c r="BM47" s="136"/>
      <c r="BN47" s="136"/>
      <c r="BO47" s="136"/>
      <c r="BP47" s="136"/>
      <c r="BQ47" s="136"/>
      <c r="BR47" s="136"/>
    </row>
    <row r="48" spans="1:70" s="181" customFormat="1" ht="9" customHeight="1">
      <c r="A48" s="135"/>
      <c r="B48" s="135"/>
      <c r="C48" s="135"/>
      <c r="D48" s="135"/>
      <c r="E48" s="136"/>
      <c r="F48" s="136"/>
      <c r="G48" s="137"/>
      <c r="H48" s="138"/>
      <c r="I48" s="137"/>
      <c r="J48" s="135"/>
      <c r="K48" s="136"/>
      <c r="L48" s="138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8"/>
      <c r="X48" s="136"/>
      <c r="Y48" s="135"/>
      <c r="Z48" s="136"/>
      <c r="AA48" s="138"/>
      <c r="AB48" s="136"/>
      <c r="AC48" s="136"/>
      <c r="AD48" s="136"/>
      <c r="AE48" s="136"/>
      <c r="AF48" s="136"/>
      <c r="AG48" s="136"/>
      <c r="AH48" s="136"/>
      <c r="AI48" s="136"/>
      <c r="AJ48" s="136"/>
      <c r="AK48" s="135"/>
      <c r="AL48" s="135"/>
      <c r="AM48" s="135"/>
      <c r="AN48" s="136"/>
      <c r="AO48" s="136"/>
      <c r="AP48" s="137"/>
      <c r="AQ48" s="138"/>
      <c r="AR48" s="137"/>
      <c r="AS48" s="135"/>
      <c r="AT48" s="136"/>
      <c r="AU48" s="138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8"/>
      <c r="BG48" s="136"/>
      <c r="BH48" s="135"/>
      <c r="BI48" s="136"/>
      <c r="BJ48" s="138"/>
      <c r="BK48" s="136"/>
      <c r="BL48" s="136"/>
      <c r="BM48" s="136"/>
      <c r="BN48" s="136"/>
      <c r="BO48" s="136"/>
      <c r="BP48" s="136"/>
      <c r="BQ48" s="136"/>
      <c r="BR48" s="136"/>
    </row>
    <row r="49" spans="3:70" s="181" customFormat="1" ht="27" customHeight="1">
      <c r="C49" s="139" t="s">
        <v>60</v>
      </c>
      <c r="E49" s="136"/>
      <c r="F49" s="136"/>
      <c r="G49" s="137"/>
      <c r="H49" s="138"/>
      <c r="I49" s="137"/>
      <c r="J49" s="135"/>
      <c r="K49" s="136"/>
      <c r="L49" s="138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8"/>
      <c r="X49" s="136"/>
      <c r="Y49" s="135"/>
      <c r="Z49" s="136"/>
      <c r="AA49" s="138"/>
      <c r="AB49" s="136"/>
      <c r="AC49" s="136"/>
      <c r="AD49" s="136"/>
      <c r="AE49" s="136"/>
      <c r="AF49" s="136"/>
      <c r="AG49" s="136"/>
      <c r="AH49" s="136"/>
      <c r="AI49" s="136"/>
      <c r="AJ49" s="136"/>
      <c r="AL49" s="139" t="s">
        <v>65</v>
      </c>
      <c r="AN49" s="136"/>
      <c r="AO49" s="136"/>
      <c r="AP49" s="137"/>
      <c r="AQ49" s="138"/>
      <c r="AR49" s="137"/>
      <c r="AS49" s="135"/>
      <c r="AT49" s="136"/>
      <c r="AU49" s="138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8"/>
      <c r="BG49" s="136"/>
      <c r="BH49" s="135"/>
      <c r="BI49" s="136"/>
      <c r="BJ49" s="138"/>
      <c r="BK49" s="136"/>
      <c r="BL49" s="136"/>
      <c r="BM49" s="136"/>
      <c r="BN49" s="136"/>
      <c r="BO49" s="136"/>
      <c r="BP49" s="136"/>
      <c r="BQ49" s="136"/>
      <c r="BR49" s="136"/>
    </row>
    <row r="50" spans="3:70" s="181" customFormat="1" ht="27" customHeight="1">
      <c r="C50" s="139" t="s">
        <v>61</v>
      </c>
      <c r="E50" s="136"/>
      <c r="F50" s="136"/>
      <c r="G50" s="137"/>
      <c r="H50" s="138"/>
      <c r="I50" s="137"/>
      <c r="J50" s="135"/>
      <c r="K50" s="136"/>
      <c r="L50" s="138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8"/>
      <c r="X50" s="136"/>
      <c r="Y50" s="135"/>
      <c r="Z50" s="136"/>
      <c r="AA50" s="138"/>
      <c r="AB50" s="136"/>
      <c r="AC50" s="136"/>
      <c r="AD50" s="136"/>
      <c r="AE50" s="136"/>
      <c r="AF50" s="136"/>
      <c r="AG50" s="136"/>
      <c r="AH50" s="136"/>
      <c r="AI50" s="136"/>
      <c r="AJ50" s="136"/>
      <c r="AL50" s="139" t="s">
        <v>66</v>
      </c>
      <c r="AN50" s="136"/>
      <c r="AO50" s="136"/>
      <c r="AP50" s="137"/>
      <c r="AQ50" s="138"/>
      <c r="AR50" s="137"/>
      <c r="AS50" s="135"/>
      <c r="AT50" s="136"/>
      <c r="AU50" s="138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8"/>
      <c r="BG50" s="136"/>
      <c r="BH50" s="135"/>
      <c r="BI50" s="136"/>
      <c r="BJ50" s="138"/>
      <c r="BK50" s="136"/>
      <c r="BL50" s="136"/>
      <c r="BM50" s="136"/>
      <c r="BN50" s="136"/>
      <c r="BO50" s="136"/>
      <c r="BP50" s="136"/>
      <c r="BQ50" s="136"/>
      <c r="BR50" s="136"/>
    </row>
    <row r="51" spans="3:70" s="181" customFormat="1" ht="27" customHeight="1">
      <c r="C51" s="139" t="s">
        <v>62</v>
      </c>
      <c r="E51" s="136"/>
      <c r="F51" s="136"/>
      <c r="G51" s="137"/>
      <c r="H51" s="138"/>
      <c r="I51" s="137"/>
      <c r="J51" s="135"/>
      <c r="K51" s="136"/>
      <c r="L51" s="138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8"/>
      <c r="X51" s="136"/>
      <c r="Y51" s="135"/>
      <c r="Z51" s="136"/>
      <c r="AA51" s="138"/>
      <c r="AB51" s="136"/>
      <c r="AC51" s="136"/>
      <c r="AD51" s="136"/>
      <c r="AE51" s="136"/>
      <c r="AF51" s="136"/>
      <c r="AG51" s="136"/>
      <c r="AH51" s="136"/>
      <c r="AI51" s="136"/>
      <c r="AJ51" s="136"/>
      <c r="AL51" s="139" t="s">
        <v>67</v>
      </c>
      <c r="AN51" s="136"/>
      <c r="AO51" s="136"/>
      <c r="AP51" s="137"/>
      <c r="AQ51" s="138"/>
      <c r="AR51" s="137"/>
      <c r="AS51" s="135"/>
      <c r="AT51" s="136"/>
      <c r="AU51" s="138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8"/>
      <c r="BG51" s="136"/>
      <c r="BH51" s="135"/>
      <c r="BI51" s="136"/>
      <c r="BJ51" s="138"/>
      <c r="BK51" s="136"/>
      <c r="BL51" s="136"/>
      <c r="BM51" s="136"/>
      <c r="BN51" s="136"/>
      <c r="BO51" s="136"/>
      <c r="BP51" s="136"/>
      <c r="BQ51" s="136"/>
      <c r="BR51" s="136"/>
    </row>
    <row r="52" spans="3:70" s="181" customFormat="1" ht="27" customHeight="1">
      <c r="C52" s="139" t="s">
        <v>63</v>
      </c>
      <c r="E52" s="136"/>
      <c r="F52" s="136"/>
      <c r="G52" s="137"/>
      <c r="H52" s="138"/>
      <c r="I52" s="137"/>
      <c r="J52" s="135"/>
      <c r="K52" s="136"/>
      <c r="L52" s="138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8"/>
      <c r="X52" s="136"/>
      <c r="Y52" s="135"/>
      <c r="Z52" s="136"/>
      <c r="AA52" s="138"/>
      <c r="AB52" s="136"/>
      <c r="AC52" s="136"/>
      <c r="AD52" s="136"/>
      <c r="AE52" s="136"/>
      <c r="AF52" s="136"/>
      <c r="AG52" s="136"/>
      <c r="AH52" s="136"/>
      <c r="AI52" s="136"/>
      <c r="AJ52" s="136"/>
      <c r="AL52" s="139" t="s">
        <v>68</v>
      </c>
      <c r="AN52" s="136"/>
      <c r="AO52" s="136"/>
      <c r="AP52" s="137"/>
      <c r="AQ52" s="138"/>
      <c r="AR52" s="137"/>
      <c r="AS52" s="135"/>
      <c r="AT52" s="136"/>
      <c r="AU52" s="138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8"/>
      <c r="BG52" s="136"/>
      <c r="BH52" s="135"/>
      <c r="BI52" s="136"/>
      <c r="BJ52" s="138"/>
      <c r="BK52" s="136"/>
      <c r="BL52" s="136"/>
      <c r="BM52" s="136"/>
      <c r="BN52" s="136"/>
      <c r="BO52" s="136"/>
      <c r="BP52" s="136"/>
      <c r="BQ52" s="136"/>
      <c r="BR52" s="136"/>
    </row>
    <row r="53" spans="3:70" s="181" customFormat="1" ht="27" customHeight="1">
      <c r="C53" s="139" t="s">
        <v>64</v>
      </c>
      <c r="E53" s="136"/>
      <c r="F53" s="136"/>
      <c r="G53" s="137"/>
      <c r="H53" s="138"/>
      <c r="I53" s="137"/>
      <c r="J53" s="135"/>
      <c r="K53" s="136"/>
      <c r="L53" s="138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8"/>
      <c r="X53" s="136"/>
      <c r="Y53" s="135"/>
      <c r="Z53" s="136"/>
      <c r="AA53" s="138"/>
      <c r="AB53" s="136"/>
      <c r="AC53" s="136"/>
      <c r="AD53" s="136"/>
      <c r="AE53" s="136"/>
      <c r="AF53" s="136"/>
      <c r="AG53" s="136"/>
      <c r="AH53" s="136"/>
      <c r="AI53" s="136"/>
      <c r="AJ53" s="136"/>
      <c r="AL53" s="139" t="s">
        <v>69</v>
      </c>
      <c r="AN53" s="136"/>
      <c r="AO53" s="136"/>
      <c r="AP53" s="137"/>
      <c r="AQ53" s="138"/>
      <c r="AR53" s="137"/>
      <c r="AS53" s="135"/>
      <c r="AT53" s="136"/>
      <c r="AU53" s="138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8"/>
      <c r="BG53" s="136"/>
      <c r="BH53" s="135"/>
      <c r="BI53" s="136"/>
      <c r="BJ53" s="138"/>
      <c r="BK53" s="136"/>
      <c r="BL53" s="136"/>
      <c r="BM53" s="136"/>
      <c r="BN53" s="136"/>
      <c r="BO53" s="136"/>
      <c r="BP53" s="136"/>
      <c r="BQ53" s="136"/>
      <c r="BR53" s="136"/>
    </row>
    <row r="54" spans="3:70" s="181" customFormat="1" ht="27" customHeight="1">
      <c r="C54" s="182"/>
      <c r="E54" s="136"/>
      <c r="F54" s="136"/>
      <c r="G54" s="137"/>
      <c r="H54" s="138"/>
      <c r="I54" s="137"/>
      <c r="J54" s="135"/>
      <c r="K54" s="136"/>
      <c r="L54" s="138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8"/>
      <c r="X54" s="136"/>
      <c r="Y54" s="135"/>
      <c r="Z54" s="136"/>
      <c r="AA54" s="138"/>
      <c r="AB54" s="136"/>
      <c r="AC54" s="136"/>
      <c r="AD54" s="136"/>
      <c r="AE54" s="136"/>
      <c r="AF54" s="136"/>
      <c r="AG54" s="136"/>
      <c r="AH54" s="136"/>
      <c r="AI54" s="136"/>
      <c r="AJ54" s="136"/>
      <c r="AL54" s="182"/>
      <c r="AN54" s="136"/>
      <c r="AO54" s="136"/>
      <c r="AP54" s="137"/>
      <c r="AQ54" s="138"/>
      <c r="AR54" s="137"/>
      <c r="AS54" s="135"/>
      <c r="AT54" s="136"/>
      <c r="AU54" s="138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8"/>
      <c r="BG54" s="136"/>
      <c r="BH54" s="135"/>
      <c r="BI54" s="136"/>
      <c r="BJ54" s="138"/>
      <c r="BK54" s="136"/>
      <c r="BL54" s="136"/>
      <c r="BM54" s="136"/>
      <c r="BN54" s="136"/>
      <c r="BO54" s="136"/>
      <c r="BP54" s="136"/>
      <c r="BQ54" s="136"/>
      <c r="BR54" s="136"/>
    </row>
    <row r="55" spans="3:70" s="181" customFormat="1" ht="8.1" customHeight="1">
      <c r="C55" s="182"/>
      <c r="E55" s="136"/>
      <c r="F55" s="136"/>
      <c r="G55" s="137"/>
      <c r="H55" s="138"/>
      <c r="I55" s="137"/>
      <c r="J55" s="135"/>
      <c r="K55" s="136"/>
      <c r="L55" s="138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8"/>
      <c r="X55" s="136"/>
      <c r="Y55" s="135"/>
      <c r="Z55" s="136"/>
      <c r="AA55" s="138"/>
      <c r="AB55" s="136"/>
      <c r="AC55" s="136"/>
      <c r="AD55" s="136"/>
      <c r="AE55" s="136"/>
      <c r="AF55" s="136"/>
      <c r="AG55" s="136"/>
      <c r="AH55" s="136"/>
      <c r="AI55" s="136"/>
      <c r="AJ55" s="136"/>
      <c r="AL55" s="182"/>
      <c r="AN55" s="136"/>
      <c r="AO55" s="136"/>
      <c r="AP55" s="137"/>
      <c r="AQ55" s="138"/>
      <c r="AR55" s="137"/>
      <c r="AS55" s="135"/>
      <c r="AT55" s="136"/>
      <c r="AU55" s="138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8"/>
      <c r="BG55" s="136"/>
      <c r="BH55" s="135"/>
      <c r="BI55" s="136"/>
      <c r="BJ55" s="138"/>
      <c r="BK55" s="136"/>
      <c r="BL55" s="136"/>
      <c r="BM55" s="136"/>
      <c r="BN55" s="136"/>
      <c r="BO55" s="136"/>
      <c r="BP55" s="136"/>
      <c r="BQ55" s="136"/>
      <c r="BR55" s="136"/>
    </row>
    <row r="56" spans="3:70" s="181" customFormat="1">
      <c r="C56" s="138"/>
      <c r="E56" s="136"/>
      <c r="F56" s="136"/>
      <c r="G56" s="137"/>
      <c r="H56" s="138"/>
      <c r="I56" s="137"/>
      <c r="J56" s="135"/>
      <c r="K56" s="136"/>
      <c r="L56" s="138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8"/>
      <c r="X56" s="136"/>
      <c r="Y56" s="135"/>
      <c r="Z56" s="136"/>
      <c r="AA56" s="138"/>
      <c r="AB56" s="136"/>
      <c r="AC56" s="136"/>
      <c r="AD56" s="136"/>
      <c r="AE56" s="136"/>
      <c r="AF56" s="136"/>
      <c r="AG56" s="136"/>
      <c r="AH56" s="136"/>
      <c r="AI56" s="136"/>
      <c r="AJ56" s="136"/>
      <c r="AL56" s="138"/>
      <c r="AN56" s="136"/>
      <c r="AO56" s="136"/>
      <c r="AP56" s="137"/>
      <c r="AQ56" s="138"/>
      <c r="AR56" s="137"/>
      <c r="AS56" s="135"/>
      <c r="AT56" s="136"/>
      <c r="AU56" s="138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8"/>
      <c r="BG56" s="136"/>
      <c r="BH56" s="135"/>
      <c r="BI56" s="136"/>
      <c r="BJ56" s="138"/>
      <c r="BK56" s="136"/>
      <c r="BL56" s="136"/>
      <c r="BM56" s="136"/>
      <c r="BN56" s="136"/>
      <c r="BO56" s="136"/>
      <c r="BP56" s="136"/>
      <c r="BQ56" s="136"/>
      <c r="BR56" s="136"/>
    </row>
    <row r="57" spans="3:70" s="181" customFormat="1" ht="8.1" customHeight="1">
      <c r="C57" s="138"/>
      <c r="E57" s="136"/>
      <c r="F57" s="136"/>
      <c r="G57" s="137"/>
      <c r="H57" s="138"/>
      <c r="I57" s="137"/>
      <c r="J57" s="135"/>
      <c r="K57" s="136"/>
      <c r="L57" s="138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8"/>
      <c r="X57" s="136"/>
      <c r="Y57" s="135"/>
      <c r="Z57" s="136"/>
      <c r="AA57" s="138"/>
      <c r="AB57" s="136"/>
      <c r="AC57" s="136"/>
      <c r="AD57" s="136"/>
      <c r="AE57" s="136"/>
      <c r="AF57" s="136"/>
      <c r="AG57" s="136"/>
      <c r="AH57" s="136"/>
      <c r="AI57" s="136"/>
      <c r="AJ57" s="136"/>
      <c r="AL57" s="138"/>
      <c r="AN57" s="136"/>
      <c r="AO57" s="136"/>
      <c r="AP57" s="137"/>
      <c r="AQ57" s="138"/>
      <c r="AR57" s="137"/>
      <c r="AS57" s="135"/>
      <c r="AT57" s="136"/>
      <c r="AU57" s="138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8"/>
      <c r="BG57" s="136"/>
      <c r="BH57" s="135"/>
      <c r="BI57" s="136"/>
      <c r="BJ57" s="138"/>
      <c r="BK57" s="136"/>
      <c r="BL57" s="136"/>
      <c r="BM57" s="136"/>
      <c r="BN57" s="136"/>
      <c r="BO57" s="136"/>
      <c r="BP57" s="136"/>
      <c r="BQ57" s="136"/>
      <c r="BR57" s="136"/>
    </row>
    <row r="58" spans="3:70" s="181" customFormat="1">
      <c r="C58" s="138"/>
      <c r="E58" s="136"/>
      <c r="F58" s="136"/>
      <c r="G58" s="137"/>
      <c r="H58" s="138"/>
      <c r="I58" s="137"/>
      <c r="J58" s="135"/>
      <c r="K58" s="136"/>
      <c r="L58" s="138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8"/>
      <c r="X58" s="136"/>
      <c r="Y58" s="135"/>
      <c r="Z58" s="136"/>
      <c r="AA58" s="138"/>
      <c r="AB58" s="136"/>
      <c r="AC58" s="136"/>
      <c r="AD58" s="136"/>
      <c r="AE58" s="136"/>
      <c r="AF58" s="136"/>
      <c r="AG58" s="136"/>
      <c r="AH58" s="136"/>
      <c r="AI58" s="136"/>
      <c r="AJ58" s="136"/>
      <c r="AL58" s="138"/>
      <c r="AN58" s="136"/>
      <c r="AO58" s="136"/>
      <c r="AP58" s="137"/>
      <c r="AQ58" s="138"/>
      <c r="AR58" s="137"/>
      <c r="AS58" s="135"/>
      <c r="AT58" s="136"/>
      <c r="AU58" s="138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8"/>
      <c r="BG58" s="136"/>
      <c r="BH58" s="135"/>
      <c r="BI58" s="136"/>
      <c r="BJ58" s="138"/>
      <c r="BK58" s="136"/>
      <c r="BL58" s="136"/>
      <c r="BM58" s="136"/>
      <c r="BN58" s="136"/>
      <c r="BO58" s="136"/>
      <c r="BP58" s="136"/>
      <c r="BQ58" s="136"/>
      <c r="BR58" s="136"/>
    </row>
    <row r="59" spans="3:70" s="181" customFormat="1" ht="8.1" customHeight="1">
      <c r="C59" s="138"/>
      <c r="E59" s="136"/>
      <c r="F59" s="136"/>
      <c r="G59" s="137"/>
      <c r="H59" s="138"/>
      <c r="I59" s="137"/>
      <c r="J59" s="135"/>
      <c r="K59" s="136"/>
      <c r="L59" s="138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8"/>
      <c r="X59" s="136"/>
      <c r="Y59" s="135"/>
      <c r="Z59" s="136"/>
      <c r="AA59" s="138"/>
      <c r="AB59" s="136"/>
      <c r="AC59" s="136"/>
      <c r="AD59" s="136"/>
      <c r="AE59" s="136"/>
      <c r="AF59" s="136"/>
      <c r="AG59" s="136"/>
      <c r="AH59" s="136"/>
      <c r="AI59" s="136"/>
      <c r="AJ59" s="136"/>
      <c r="AL59" s="138"/>
      <c r="AN59" s="136"/>
      <c r="AO59" s="136"/>
      <c r="AP59" s="137"/>
      <c r="AQ59" s="138"/>
      <c r="AR59" s="137"/>
      <c r="AS59" s="135"/>
      <c r="AT59" s="136"/>
      <c r="AU59" s="138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8"/>
      <c r="BG59" s="136"/>
      <c r="BH59" s="135"/>
      <c r="BI59" s="136"/>
      <c r="BJ59" s="138"/>
      <c r="BK59" s="136"/>
      <c r="BL59" s="136"/>
      <c r="BM59" s="136"/>
      <c r="BN59" s="136"/>
      <c r="BO59" s="136"/>
      <c r="BP59" s="136"/>
      <c r="BQ59" s="136"/>
      <c r="BR59" s="136"/>
    </row>
    <row r="60" spans="3:70" s="181" customFormat="1" ht="15" customHeight="1">
      <c r="C60" s="138"/>
      <c r="E60" s="136"/>
      <c r="F60" s="136"/>
      <c r="G60" s="137"/>
      <c r="H60" s="138"/>
      <c r="I60" s="137"/>
      <c r="J60" s="135"/>
      <c r="K60" s="136"/>
      <c r="L60" s="138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8"/>
      <c r="X60" s="136"/>
      <c r="Y60" s="135"/>
      <c r="Z60" s="136"/>
      <c r="AA60" s="138"/>
      <c r="AB60" s="136"/>
      <c r="AC60" s="136"/>
      <c r="AD60" s="136"/>
      <c r="AE60" s="136"/>
      <c r="AF60" s="136"/>
      <c r="AG60" s="136"/>
      <c r="AH60" s="136"/>
      <c r="AI60" s="136"/>
      <c r="AJ60" s="136"/>
      <c r="AL60" s="138"/>
      <c r="AN60" s="136"/>
      <c r="AO60" s="136"/>
      <c r="AP60" s="137"/>
      <c r="AQ60" s="138"/>
      <c r="AR60" s="137"/>
      <c r="AS60" s="135"/>
      <c r="AT60" s="136"/>
      <c r="AU60" s="138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8"/>
      <c r="BG60" s="136"/>
      <c r="BH60" s="135"/>
      <c r="BI60" s="136"/>
      <c r="BJ60" s="138"/>
      <c r="BK60" s="136"/>
      <c r="BL60" s="136"/>
      <c r="BM60" s="136"/>
      <c r="BN60" s="136"/>
      <c r="BO60" s="136"/>
      <c r="BP60" s="136"/>
      <c r="BQ60" s="136"/>
      <c r="BR60" s="136"/>
    </row>
    <row r="61" spans="3:70" s="181" customFormat="1" ht="18.95" customHeight="1">
      <c r="C61" s="182"/>
      <c r="E61" s="136"/>
      <c r="F61" s="136"/>
      <c r="G61" s="137"/>
      <c r="H61" s="138"/>
      <c r="I61" s="137"/>
      <c r="J61" s="135"/>
      <c r="K61" s="136"/>
      <c r="L61" s="138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8"/>
      <c r="X61" s="136"/>
      <c r="Y61" s="135"/>
      <c r="Z61" s="136"/>
      <c r="AA61" s="138"/>
      <c r="AB61" s="136"/>
      <c r="AC61" s="136"/>
      <c r="AD61" s="136"/>
      <c r="AE61" s="136"/>
      <c r="AF61" s="136"/>
      <c r="AG61" s="136"/>
      <c r="AH61" s="136"/>
      <c r="AI61" s="136"/>
      <c r="AJ61" s="136"/>
      <c r="AL61" s="182"/>
      <c r="AN61" s="136"/>
      <c r="AO61" s="136"/>
      <c r="AP61" s="137"/>
      <c r="AQ61" s="138"/>
      <c r="AR61" s="137"/>
      <c r="AS61" s="135"/>
      <c r="AT61" s="136"/>
      <c r="AU61" s="138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8"/>
      <c r="BG61" s="136"/>
      <c r="BH61" s="135"/>
      <c r="BI61" s="136"/>
      <c r="BJ61" s="138"/>
      <c r="BK61" s="136"/>
      <c r="BL61" s="136"/>
      <c r="BM61" s="136"/>
      <c r="BN61" s="136"/>
      <c r="BO61" s="136"/>
      <c r="BP61" s="136"/>
      <c r="BQ61" s="136"/>
      <c r="BR61" s="136"/>
    </row>
    <row r="62" spans="3:70">
      <c r="C62" s="142"/>
      <c r="H62" s="141"/>
      <c r="L62" s="141"/>
      <c r="W62" s="141"/>
      <c r="AA62" s="141"/>
      <c r="AL62" s="142"/>
      <c r="AQ62" s="141"/>
      <c r="AU62" s="141"/>
      <c r="BF62" s="141"/>
      <c r="BJ62" s="141"/>
    </row>
    <row r="63" spans="3:70" ht="8.1" customHeight="1">
      <c r="C63" s="142"/>
      <c r="AL63" s="142"/>
    </row>
    <row r="64" spans="3:70">
      <c r="C64" s="142"/>
      <c r="AL64" s="142"/>
    </row>
    <row r="65" spans="3:38" ht="8.1" customHeight="1">
      <c r="C65" s="142"/>
      <c r="AL65" s="142"/>
    </row>
    <row r="66" spans="3:38">
      <c r="C66" s="142"/>
      <c r="AL66" s="142"/>
    </row>
    <row r="67" spans="3:38" ht="8.1" customHeight="1">
      <c r="C67" s="139"/>
      <c r="AL67" s="139"/>
    </row>
    <row r="68" spans="3:38" ht="15" customHeight="1">
      <c r="C68" s="142"/>
      <c r="AL68" s="142"/>
    </row>
    <row r="69" spans="3:38" ht="18.95" customHeight="1">
      <c r="C69" s="142"/>
      <c r="AL69" s="142"/>
    </row>
    <row r="70" spans="3:38">
      <c r="C70" s="142"/>
      <c r="AL70" s="142"/>
    </row>
    <row r="71" spans="3:38" ht="8.1" customHeight="1">
      <c r="C71" s="142"/>
      <c r="AL71" s="142"/>
    </row>
    <row r="72" spans="3:38">
      <c r="C72" s="142"/>
      <c r="AL72" s="142"/>
    </row>
    <row r="73" spans="3:38" ht="8.1" customHeight="1">
      <c r="C73" s="139"/>
      <c r="AL73" s="139"/>
    </row>
    <row r="74" spans="3:38">
      <c r="C74" s="142"/>
      <c r="AL74" s="142"/>
    </row>
    <row r="75" spans="3:38" ht="8.1" customHeight="1">
      <c r="C75" s="142"/>
      <c r="AL75" s="142"/>
    </row>
    <row r="76" spans="3:38" ht="15" customHeight="1">
      <c r="C76" s="142"/>
      <c r="AL76" s="142"/>
    </row>
    <row r="77" spans="3:38" ht="18.95" customHeight="1">
      <c r="C77" s="142"/>
      <c r="AL77" s="142"/>
    </row>
    <row r="78" spans="3:38">
      <c r="C78" s="142"/>
      <c r="AL78" s="142"/>
    </row>
    <row r="79" spans="3:38" ht="8.1" customHeight="1">
      <c r="C79" s="139"/>
      <c r="AL79" s="139"/>
    </row>
    <row r="80" spans="3:38">
      <c r="C80" s="142"/>
      <c r="AL80" s="142"/>
    </row>
    <row r="81" spans="3:38" ht="8.1" customHeight="1">
      <c r="C81" s="142"/>
      <c r="AL81" s="142"/>
    </row>
    <row r="82" spans="3:38">
      <c r="C82" s="142"/>
      <c r="AL82" s="142"/>
    </row>
    <row r="83" spans="3:38" ht="8.1" customHeight="1">
      <c r="C83" s="142"/>
      <c r="AL83" s="142"/>
    </row>
    <row r="84" spans="3:38" ht="15" customHeight="1">
      <c r="C84" s="142"/>
      <c r="AL84" s="142"/>
    </row>
    <row r="85" spans="3:38" ht="15" customHeight="1">
      <c r="C85" s="139"/>
      <c r="AL85" s="139"/>
    </row>
    <row r="86" spans="3:38" ht="9.75" customHeight="1"/>
  </sheetData>
  <sheetProtection password="C794" sheet="1" objects="1" scenarios="1"/>
  <pageMargins left="0.25" right="0.25" top="0.33" bottom="0.2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9"/>
  <sheetViews>
    <sheetView workbookViewId="0">
      <selection activeCell="C6" sqref="C6"/>
    </sheetView>
  </sheetViews>
  <sheetFormatPr baseColWidth="10" defaultRowHeight="15"/>
  <cols>
    <col min="2" max="2" width="4.5703125" style="162" customWidth="1"/>
  </cols>
  <sheetData>
    <row r="1" spans="1:3">
      <c r="B1" s="161"/>
    </row>
    <row r="2" spans="1:3">
      <c r="A2" s="159" t="s">
        <v>39</v>
      </c>
      <c r="B2" s="161" t="s">
        <v>4</v>
      </c>
      <c r="C2" t="s">
        <v>42</v>
      </c>
    </row>
    <row r="3" spans="1:3">
      <c r="B3" s="161" t="s">
        <v>5</v>
      </c>
      <c r="C3" t="s">
        <v>40</v>
      </c>
    </row>
    <row r="4" spans="1:3">
      <c r="B4" s="161"/>
    </row>
    <row r="5" spans="1:3">
      <c r="A5" s="159" t="s">
        <v>41</v>
      </c>
      <c r="B5" s="161" t="s">
        <v>4</v>
      </c>
      <c r="C5" t="s">
        <v>48</v>
      </c>
    </row>
    <row r="6" spans="1:3">
      <c r="B6" s="161" t="s">
        <v>5</v>
      </c>
      <c r="C6" t="s">
        <v>46</v>
      </c>
    </row>
    <row r="7" spans="1:3">
      <c r="B7" s="161" t="s">
        <v>20</v>
      </c>
      <c r="C7" t="s">
        <v>45</v>
      </c>
    </row>
    <row r="8" spans="1:3">
      <c r="B8" s="161" t="s">
        <v>6</v>
      </c>
      <c r="C8" t="s">
        <v>44</v>
      </c>
    </row>
    <row r="9" spans="1:3">
      <c r="C9" s="160" t="s">
        <v>47</v>
      </c>
    </row>
  </sheetData>
  <sheetProtection password="C794" sheet="1" objects="1" scenario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/>
  </sheetViews>
  <sheetFormatPr baseColWidth="10" defaultRowHeight="15"/>
  <sheetData>
    <row r="1" spans="1:2">
      <c r="A1" t="s">
        <v>10</v>
      </c>
      <c r="B1" t="s">
        <v>11</v>
      </c>
    </row>
    <row r="2" spans="1:2">
      <c r="A2" t="s">
        <v>12</v>
      </c>
      <c r="B2" t="s">
        <v>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Turnierplan</vt:lpstr>
      <vt:lpstr>Spielplan</vt:lpstr>
      <vt:lpstr>Anleitung</vt:lpstr>
    </vt:vector>
  </TitlesOfParts>
  <Company>Lebenshilfe Celle gGmbH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2014-02-21T11:46:32Z</cp:lastPrinted>
  <dcterms:created xsi:type="dcterms:W3CDTF">2012-06-08T11:51:17Z</dcterms:created>
  <dcterms:modified xsi:type="dcterms:W3CDTF">2015-02-24T07:08:52Z</dcterms:modified>
</cp:coreProperties>
</file>